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rueba\Desktop\JarvisLab\Publications JarvisLab\Publications 2021\Theofanopoulou et al 2021 Nature\"/>
    </mc:Choice>
  </mc:AlternateContent>
  <xr:revisionPtr revIDLastSave="0" documentId="8_{BA766373-102A-40AE-A56A-FC496275BA6D}" xr6:coauthVersionLast="47" xr6:coauthVersionMax="47" xr10:uidLastSave="{00000000-0000-0000-0000-000000000000}"/>
  <bookViews>
    <workbookView xWindow="-110" yWindow="-110" windowWidth="19420" windowHeight="10420" tabRatio="588" firstSheet="31" activeTab="31" xr2:uid="{00000000-000D-0000-FFFF-FFFF00000000}"/>
  </bookViews>
  <sheets>
    <sheet name=" S2 assemblies" sheetId="21" r:id="rId1"/>
    <sheet name="S3 All genes" sheetId="22" r:id="rId2"/>
    <sheet name=" S4a OT &amp; VT" sheetId="3" r:id="rId3"/>
    <sheet name=" S4b OTR &amp; VTR2B" sheetId="4" r:id="rId4"/>
    <sheet name="S4c VTR1A &amp; VTR2A" sheetId="1" r:id="rId5"/>
    <sheet name="S4d VTR1B" sheetId="5" r:id="rId6"/>
    <sheet name="S4e VTR2C" sheetId="6" r:id="rId7"/>
    <sheet name="S4f-g hagfish" sheetId="40" r:id="rId8"/>
    <sheet name="S5 invertebrates " sheetId="38" r:id="rId9"/>
    <sheet name="S6 human TEs" sheetId="18" r:id="rId10"/>
    <sheet name="S7 chimp TEs" sheetId="19" r:id="rId11"/>
    <sheet name="S8 OT-VT orientation" sheetId="12" r:id="rId12"/>
    <sheet name="S9 intraspecies synteny" sheetId="15" r:id="rId13"/>
    <sheet name="S10 miRNA" sheetId="47" r:id="rId14"/>
    <sheet name="S11 ancestral analysis" sheetId="16" r:id="rId15"/>
    <sheet name="S12 BLAST" sheetId="13" r:id="rId16"/>
    <sheet name="S13 GC content" sheetId="20" r:id="rId17"/>
    <sheet name="S14 sea lamprey" sheetId="10" r:id="rId18"/>
    <sheet name="S15 SynMap medaka vs lamprey" sheetId="23" r:id="rId19"/>
    <sheet name="S16 SynMap zebrafish vs lamprey" sheetId="30" r:id="rId20"/>
    <sheet name="S17 SynMap chicken vs lamprey" sheetId="31" r:id="rId21"/>
    <sheet name="S18 SynMap frog vs lamprey" sheetId="32" r:id="rId22"/>
    <sheet name="S19 SynMap human vs lamprey" sheetId="33" r:id="rId23"/>
    <sheet name="S20 SynMap 2010521.1 vs lamprey" sheetId="34" r:id="rId24"/>
    <sheet name="S21 SynMap 2010521 vs zebrafish" sheetId="35" r:id="rId25"/>
    <sheet name="S22 SynMap 2010521.1 vs frog" sheetId="24" r:id="rId26"/>
    <sheet name="S23 SynMap 2010521.1 vs chicken" sheetId="25" r:id="rId27"/>
    <sheet name="S24 SynMap 2010521.1 vs human" sheetId="26" r:id="rId28"/>
    <sheet name="S25 SynMap 2010841.1 vs lamprey" sheetId="27" r:id="rId29"/>
    <sheet name="S26 SynMap FYBX02010841.1 vs zf" sheetId="28" r:id="rId30"/>
    <sheet name="S27 SynMap 2010841.1 vs frog" sheetId="29" r:id="rId31"/>
    <sheet name="S28 SynMap 2010841.1 vs chicken" sheetId="36" r:id="rId32"/>
    <sheet name="S29 2010841.1 vs human" sheetId="37" r:id="rId33"/>
    <sheet name="S30 Fig. 3 stats" sheetId="49" r:id="rId34"/>
  </sheet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3" l="1"/>
  <c r="J33" i="3"/>
  <c r="J24" i="3"/>
  <c r="J22" i="3"/>
  <c r="J14" i="3"/>
  <c r="J12" i="3"/>
  <c r="H12" i="3"/>
  <c r="J11" i="3"/>
  <c r="J10" i="3"/>
  <c r="J9" i="3"/>
  <c r="J6" i="3"/>
  <c r="J5" i="3"/>
  <c r="M107" i="15"/>
  <c r="M106" i="15"/>
  <c r="O104" i="15"/>
  <c r="M104" i="15"/>
</calcChain>
</file>

<file path=xl/sharedStrings.xml><?xml version="1.0" encoding="utf-8"?>
<sst xmlns="http://schemas.openxmlformats.org/spreadsheetml/2006/main" count="8833" uniqueCount="4638">
  <si>
    <r>
      <rPr>
        <b/>
        <sz val="11"/>
        <color theme="1"/>
        <rFont val="Arial"/>
        <family val="2"/>
        <charset val="161"/>
      </rPr>
      <t>Supplementary Table 2</t>
    </r>
    <r>
      <rPr>
        <sz val="11"/>
        <color theme="1"/>
        <rFont val="Arial"/>
        <family val="2"/>
        <charset val="161"/>
      </rPr>
      <t xml:space="preserve">: Species list of genome assemblies used in this study. Subphyla (1st column), classes or orders (2nd column) where the organisms of the 3rd column belong to are listed, </t>
    </r>
  </si>
  <si>
    <t xml:space="preserve"> along with the specific assembly file names and GCA accession numbers. *Assemblies that have Pacbio long read data, which generates higher quality more contiguous genomes.</t>
  </si>
  <si>
    <t>Subphylum</t>
  </si>
  <si>
    <t>Lineage</t>
  </si>
  <si>
    <t>Organism</t>
  </si>
  <si>
    <t>Assemblies used in this study</t>
  </si>
  <si>
    <t>GenBank assembly accession</t>
  </si>
  <si>
    <t>Vertebrates</t>
  </si>
  <si>
    <t>Mammals</t>
  </si>
  <si>
    <r>
      <t>Human (</t>
    </r>
    <r>
      <rPr>
        <i/>
        <sz val="11"/>
        <color rgb="FF000000"/>
        <rFont val="Arial"/>
        <family val="2"/>
        <charset val="161"/>
      </rPr>
      <t>Homo Sapiens</t>
    </r>
    <r>
      <rPr>
        <sz val="11"/>
        <color rgb="FF000000"/>
        <rFont val="Arial"/>
        <family val="2"/>
        <charset val="161"/>
      </rPr>
      <t>)</t>
    </r>
  </si>
  <si>
    <t>GRCh38.p12</t>
  </si>
  <si>
    <t>GCA_000001405.27</t>
  </si>
  <si>
    <r>
      <t>Chimpanzee (</t>
    </r>
    <r>
      <rPr>
        <i/>
        <sz val="11"/>
        <color rgb="FF000000"/>
        <rFont val="Arial"/>
        <family val="2"/>
        <charset val="161"/>
      </rPr>
      <t>Pan troglodytes</t>
    </r>
    <r>
      <rPr>
        <sz val="11"/>
        <color rgb="FF000000"/>
        <rFont val="Arial"/>
        <family val="2"/>
        <charset val="161"/>
      </rPr>
      <t>)</t>
    </r>
  </si>
  <si>
    <t>Clint_PTRv2 and panTro3.0</t>
  </si>
  <si>
    <t>GCA_002880755.3 and GCA_000001515.5</t>
  </si>
  <si>
    <r>
      <t>Western Gorilla (</t>
    </r>
    <r>
      <rPr>
        <i/>
        <sz val="11"/>
        <color rgb="FF000000"/>
        <rFont val="Arial"/>
        <family val="2"/>
        <charset val="161"/>
      </rPr>
      <t>Gorilla gorilla</t>
    </r>
    <r>
      <rPr>
        <sz val="11"/>
        <color rgb="FF000000"/>
        <rFont val="Arial"/>
        <family val="2"/>
        <charset val="161"/>
      </rPr>
      <t>)</t>
    </r>
  </si>
  <si>
    <t>gorGor5</t>
  </si>
  <si>
    <t>GCA_000151905.3</t>
  </si>
  <si>
    <r>
      <t>Northern white-cheeked Gibbon (</t>
    </r>
    <r>
      <rPr>
        <i/>
        <sz val="11"/>
        <color rgb="FF000000"/>
        <rFont val="Arial"/>
        <family val="2"/>
        <charset val="161"/>
      </rPr>
      <t>Nomascus leucogenys</t>
    </r>
    <r>
      <rPr>
        <sz val="11"/>
        <color rgb="FF000000"/>
        <rFont val="Arial"/>
        <family val="2"/>
        <charset val="161"/>
      </rPr>
      <t>)</t>
    </r>
  </si>
  <si>
    <t>Nleu_3.0</t>
  </si>
  <si>
    <t>GCA_000146795.3</t>
  </si>
  <si>
    <r>
      <t>Rhesus Macaque (</t>
    </r>
    <r>
      <rPr>
        <i/>
        <sz val="11"/>
        <color rgb="FF000000"/>
        <rFont val="Arial"/>
        <family val="2"/>
        <charset val="161"/>
      </rPr>
      <t>Macaca mulatta</t>
    </r>
    <r>
      <rPr>
        <sz val="11"/>
        <color rgb="FF000000"/>
        <rFont val="Arial"/>
        <family val="2"/>
        <charset val="161"/>
      </rPr>
      <t>)</t>
    </r>
  </si>
  <si>
    <t>Mmul_8.0.1</t>
  </si>
  <si>
    <t>GCA_000772875.3</t>
  </si>
  <si>
    <r>
      <t>Marmoset (</t>
    </r>
    <r>
      <rPr>
        <i/>
        <sz val="11"/>
        <color rgb="FF000000"/>
        <rFont val="Arial"/>
        <family val="2"/>
        <charset val="161"/>
      </rPr>
      <t>Callithrix jacchus</t>
    </r>
    <r>
      <rPr>
        <sz val="11"/>
        <color rgb="FF000000"/>
        <rFont val="Arial"/>
        <family val="2"/>
        <charset val="161"/>
      </rPr>
      <t>)</t>
    </r>
  </si>
  <si>
    <t>Callithrix jacchus-3.2 and ASM275486v1</t>
  </si>
  <si>
    <t>GCA_000004665.1 and GCA_000832365.1</t>
  </si>
  <si>
    <r>
      <t>Mouse lemur (</t>
    </r>
    <r>
      <rPr>
        <i/>
        <sz val="11"/>
        <color rgb="FF000000"/>
        <rFont val="Arial"/>
        <family val="2"/>
        <charset val="161"/>
      </rPr>
      <t>Microcebus murinus</t>
    </r>
    <r>
      <rPr>
        <sz val="11"/>
        <color rgb="FF000000"/>
        <rFont val="Arial"/>
        <family val="2"/>
        <charset val="161"/>
      </rPr>
      <t>)</t>
    </r>
  </si>
  <si>
    <t>Mmur_3.0</t>
  </si>
  <si>
    <t>GCA_000165445.3</t>
  </si>
  <si>
    <r>
      <t>Mouse (</t>
    </r>
    <r>
      <rPr>
        <i/>
        <sz val="11"/>
        <color rgb="FF000000"/>
        <rFont val="Arial"/>
        <family val="2"/>
        <charset val="161"/>
      </rPr>
      <t>Mus musculus</t>
    </r>
    <r>
      <rPr>
        <sz val="11"/>
        <color rgb="FF000000"/>
        <rFont val="Arial"/>
        <family val="2"/>
        <charset val="161"/>
      </rPr>
      <t>)</t>
    </r>
  </si>
  <si>
    <t>GRCm38.p6</t>
  </si>
  <si>
    <t>GCA_000001635.8</t>
  </si>
  <si>
    <r>
      <t>Prarie Vole (</t>
    </r>
    <r>
      <rPr>
        <i/>
        <sz val="11"/>
        <color rgb="FF000000"/>
        <rFont val="Arial"/>
        <family val="2"/>
        <charset val="161"/>
      </rPr>
      <t>Microtus ochrogaster</t>
    </r>
    <r>
      <rPr>
        <sz val="11"/>
        <color rgb="FF000000"/>
        <rFont val="Arial"/>
        <family val="2"/>
        <charset val="161"/>
      </rPr>
      <t>)</t>
    </r>
  </si>
  <si>
    <t>MicOch1.0</t>
  </si>
  <si>
    <t>GCA_000317375.1</t>
  </si>
  <si>
    <r>
      <t>Cow (</t>
    </r>
    <r>
      <rPr>
        <i/>
        <sz val="11"/>
        <color rgb="FF000000"/>
        <rFont val="Arial"/>
        <family val="2"/>
        <charset val="161"/>
      </rPr>
      <t>Bos taurus</t>
    </r>
    <r>
      <rPr>
        <sz val="11"/>
        <color rgb="FF000000"/>
        <rFont val="Arial"/>
        <family val="2"/>
        <charset val="161"/>
      </rPr>
      <t>)</t>
    </r>
  </si>
  <si>
    <t>ARS-UCD1.2  and UMD3.1.1 (VGP)</t>
  </si>
  <si>
    <t>GCA_002263795.2 and GCA_000003055.5</t>
  </si>
  <si>
    <r>
      <t>Yangtze River Dolphin (</t>
    </r>
    <r>
      <rPr>
        <i/>
        <sz val="11"/>
        <color rgb="FF000000"/>
        <rFont val="Arial"/>
        <family val="2"/>
        <charset val="161"/>
      </rPr>
      <t>Lipotes vexillifer</t>
    </r>
    <r>
      <rPr>
        <sz val="11"/>
        <color rgb="FF000000"/>
        <rFont val="Arial"/>
        <family val="2"/>
        <charset val="161"/>
      </rPr>
      <t>)</t>
    </r>
  </si>
  <si>
    <t>Lipotes_vexillifer_v1</t>
  </si>
  <si>
    <t>GCA_000442215.1</t>
  </si>
  <si>
    <r>
      <t>Horse (</t>
    </r>
    <r>
      <rPr>
        <i/>
        <sz val="11"/>
        <color rgb="FF000000"/>
        <rFont val="Arial"/>
        <family val="2"/>
        <charset val="161"/>
      </rPr>
      <t>Equus caballus</t>
    </r>
    <r>
      <rPr>
        <sz val="11"/>
        <color rgb="FF000000"/>
        <rFont val="Arial"/>
        <family val="2"/>
        <charset val="161"/>
      </rPr>
      <t>)</t>
    </r>
  </si>
  <si>
    <t>EquCab3.0</t>
  </si>
  <si>
    <t>GCA_002863925.1</t>
  </si>
  <si>
    <r>
      <t>Dog (</t>
    </r>
    <r>
      <rPr>
        <i/>
        <sz val="11"/>
        <color rgb="FF000000"/>
        <rFont val="Arial"/>
        <family val="2"/>
        <charset val="161"/>
      </rPr>
      <t>Canis lupus familiaris</t>
    </r>
    <r>
      <rPr>
        <sz val="11"/>
        <color rgb="FF000000"/>
        <rFont val="Arial"/>
        <family val="2"/>
        <charset val="161"/>
      </rPr>
      <t>)</t>
    </r>
  </si>
  <si>
    <t>CanFam3.1</t>
  </si>
  <si>
    <t>GCA_000002285.2</t>
  </si>
  <si>
    <r>
      <t>Pale spear-nosed bat (</t>
    </r>
    <r>
      <rPr>
        <i/>
        <sz val="11"/>
        <color rgb="FF000000"/>
        <rFont val="Arial"/>
        <family val="2"/>
        <charset val="161"/>
      </rPr>
      <t>Phyllostomus discolor</t>
    </r>
    <r>
      <rPr>
        <sz val="11"/>
        <color rgb="FF000000"/>
        <rFont val="Arial"/>
        <family val="2"/>
        <charset val="161"/>
      </rPr>
      <t>)</t>
    </r>
  </si>
  <si>
    <t>*mPhyDis1_v1.p (VGP, Bat1K)</t>
  </si>
  <si>
    <t>*GCA_004126475.1</t>
  </si>
  <si>
    <r>
      <t>Megabat (</t>
    </r>
    <r>
      <rPr>
        <i/>
        <sz val="11"/>
        <color rgb="FF000000"/>
        <rFont val="Arial"/>
        <family val="2"/>
        <charset val="161"/>
      </rPr>
      <t>Pteropus vampyrus</t>
    </r>
    <r>
      <rPr>
        <sz val="11"/>
        <color rgb="FF000000"/>
        <rFont val="Arial"/>
        <family val="2"/>
        <charset val="161"/>
      </rPr>
      <t>)</t>
    </r>
  </si>
  <si>
    <t>pteVam1 and Pvam_2.0</t>
  </si>
  <si>
    <t>GCA_000151845.1 and GCA_000151845.2</t>
  </si>
  <si>
    <r>
      <t>Platypus (</t>
    </r>
    <r>
      <rPr>
        <i/>
        <sz val="11"/>
        <color rgb="FF000000"/>
        <rFont val="Arial"/>
        <family val="2"/>
        <charset val="161"/>
      </rPr>
      <t>Ornithorhynchus anatinus</t>
    </r>
    <r>
      <rPr>
        <sz val="11"/>
        <color rgb="FF000000"/>
        <rFont val="Arial"/>
        <family val="2"/>
        <charset val="161"/>
      </rPr>
      <t>)</t>
    </r>
  </si>
  <si>
    <t>OANA5 and *mOrnAna1.p.v1 (VGP)</t>
  </si>
  <si>
    <t xml:space="preserve"> GCF_000002275.1 and *GCF_004115215.1</t>
  </si>
  <si>
    <t>Birds</t>
  </si>
  <si>
    <r>
      <t>Chicken (</t>
    </r>
    <r>
      <rPr>
        <i/>
        <sz val="11"/>
        <color rgb="FF000000"/>
        <rFont val="Arial"/>
        <family val="2"/>
        <charset val="161"/>
      </rPr>
      <t>Gallus gallus</t>
    </r>
    <r>
      <rPr>
        <sz val="11"/>
        <color rgb="FF000000"/>
        <rFont val="Arial"/>
        <family val="2"/>
        <charset val="161"/>
      </rPr>
      <t>)</t>
    </r>
  </si>
  <si>
    <t>GRCg6a</t>
  </si>
  <si>
    <t>GCA_000002315.5</t>
  </si>
  <si>
    <r>
      <t>Anna's hummingbird (</t>
    </r>
    <r>
      <rPr>
        <i/>
        <sz val="11"/>
        <color rgb="FF000000"/>
        <rFont val="Arial"/>
        <family val="2"/>
        <charset val="161"/>
      </rPr>
      <t>Calypte anna</t>
    </r>
    <r>
      <rPr>
        <sz val="11"/>
        <color rgb="FF000000"/>
        <rFont val="Arial"/>
        <family val="2"/>
        <charset val="161"/>
      </rPr>
      <t>)</t>
    </r>
  </si>
  <si>
    <t>ASM69908v1 and *MUGM00000000.1 (VGP, B10K)</t>
  </si>
  <si>
    <t>GCA_000699085.1 and *GCA_002021895.1</t>
  </si>
  <si>
    <r>
      <t>Zebra finch (</t>
    </r>
    <r>
      <rPr>
        <i/>
        <sz val="11"/>
        <color rgb="FF000000"/>
        <rFont val="Arial"/>
        <family val="2"/>
        <charset val="161"/>
      </rPr>
      <t>Taeniopygia guttata</t>
    </r>
    <r>
      <rPr>
        <sz val="11"/>
        <color rgb="FF000000"/>
        <rFont val="Arial"/>
        <family val="2"/>
        <charset val="161"/>
      </rPr>
      <t>)</t>
    </r>
  </si>
  <si>
    <t>taeGut3.2.4 and *MUGN00000000 (VGP, B10K)</t>
  </si>
  <si>
    <t xml:space="preserve">GCA_000151805.2 and *GCA_002008985.2 </t>
  </si>
  <si>
    <t>Reptiles</t>
  </si>
  <si>
    <r>
      <t>American Alligator (</t>
    </r>
    <r>
      <rPr>
        <i/>
        <sz val="11"/>
        <color rgb="FF000000"/>
        <rFont val="Arial"/>
        <family val="2"/>
        <charset val="161"/>
      </rPr>
      <t>Alligator mississippiensis</t>
    </r>
    <r>
      <rPr>
        <sz val="11"/>
        <color rgb="FF000000"/>
        <rFont val="Arial"/>
        <family val="2"/>
        <charset val="161"/>
      </rPr>
      <t>)</t>
    </r>
  </si>
  <si>
    <t>ASM28112v4</t>
  </si>
  <si>
    <t>GCA_000281125.4</t>
  </si>
  <si>
    <r>
      <t>Carolina anole-lizard (</t>
    </r>
    <r>
      <rPr>
        <i/>
        <sz val="11"/>
        <color rgb="FF000000"/>
        <rFont val="Arial"/>
        <family val="2"/>
        <charset val="161"/>
      </rPr>
      <t>Anolis carolinensis</t>
    </r>
    <r>
      <rPr>
        <sz val="11"/>
        <color rgb="FF000000"/>
        <rFont val="Arial"/>
        <family val="2"/>
        <charset val="161"/>
      </rPr>
      <t>)</t>
    </r>
  </si>
  <si>
    <t>AnoCar2.0</t>
  </si>
  <si>
    <t>GCA_000090745.2</t>
  </si>
  <si>
    <r>
      <t>Painted turtle (</t>
    </r>
    <r>
      <rPr>
        <i/>
        <sz val="11"/>
        <color rgb="FF000000"/>
        <rFont val="Arial"/>
        <family val="2"/>
        <charset val="161"/>
      </rPr>
      <t>Chrysemys picta bellii</t>
    </r>
    <r>
      <rPr>
        <sz val="11"/>
        <color rgb="FF000000"/>
        <rFont val="Arial"/>
        <family val="2"/>
        <charset val="161"/>
      </rPr>
      <t>)</t>
    </r>
  </si>
  <si>
    <t>Chrysemys_picta_bellii-3.0.3</t>
  </si>
  <si>
    <t>GCA_000241765.2</t>
  </si>
  <si>
    <t>Amphibia</t>
  </si>
  <si>
    <r>
      <t>Tropical clawed frog (</t>
    </r>
    <r>
      <rPr>
        <i/>
        <sz val="11"/>
        <color rgb="FF000000"/>
        <rFont val="Arial"/>
        <family val="2"/>
        <charset val="161"/>
      </rPr>
      <t>Xenopus tropicalis</t>
    </r>
    <r>
      <rPr>
        <sz val="11"/>
        <color rgb="FF000000"/>
        <rFont val="Arial"/>
        <family val="2"/>
        <charset val="161"/>
      </rPr>
      <t>)</t>
    </r>
  </si>
  <si>
    <t>JGI 4.2 and Xenopus_tropicalis_v9.1</t>
  </si>
  <si>
    <t>GCA_000004195.1 and GCA_000004195.3</t>
  </si>
  <si>
    <t>Holost fish</t>
  </si>
  <si>
    <r>
      <t>Spotted Gar (</t>
    </r>
    <r>
      <rPr>
        <i/>
        <sz val="11"/>
        <color rgb="FF000000"/>
        <rFont val="Arial"/>
        <family val="2"/>
        <charset val="161"/>
      </rPr>
      <t>Lepisosteus oculatus</t>
    </r>
    <r>
      <rPr>
        <sz val="11"/>
        <color rgb="FF000000"/>
        <rFont val="Arial"/>
        <family val="2"/>
        <charset val="161"/>
      </rPr>
      <t>)</t>
    </r>
  </si>
  <si>
    <t>LepOcu1</t>
  </si>
  <si>
    <t>GCA_000242695.1</t>
  </si>
  <si>
    <t xml:space="preserve"> </t>
  </si>
  <si>
    <t>Teleost fish</t>
  </si>
  <si>
    <r>
      <t>Southern platyfish (</t>
    </r>
    <r>
      <rPr>
        <i/>
        <sz val="11"/>
        <color rgb="FF000000"/>
        <rFont val="Arial"/>
        <family val="2"/>
        <charset val="161"/>
      </rPr>
      <t>Xiphophorus maculatus</t>
    </r>
    <r>
      <rPr>
        <sz val="11"/>
        <color rgb="FF000000"/>
        <rFont val="Arial"/>
        <family val="2"/>
        <charset val="161"/>
      </rPr>
      <t>)</t>
    </r>
  </si>
  <si>
    <t xml:space="preserve">X_maculatus-5.0-male </t>
  </si>
  <si>
    <t>GCA_002775205.2</t>
  </si>
  <si>
    <t xml:space="preserve">Blunt-snouted clingfish (Gouania willdenowi) </t>
  </si>
  <si>
    <t>*fGouWil2.1 (VGP)</t>
  </si>
  <si>
    <t>*GCF_900634775.1</t>
  </si>
  <si>
    <r>
      <t>Three-spined stickleback (</t>
    </r>
    <r>
      <rPr>
        <i/>
        <sz val="11"/>
        <color rgb="FF000000"/>
        <rFont val="Arial"/>
        <family val="2"/>
        <charset val="161"/>
      </rPr>
      <t>Gasterosteus aculeatus</t>
    </r>
    <r>
      <rPr>
        <sz val="11"/>
        <color rgb="FF000000"/>
        <rFont val="Arial"/>
        <family val="2"/>
        <charset val="161"/>
      </rPr>
      <t>)</t>
    </r>
  </si>
  <si>
    <t>BROAD S1</t>
  </si>
  <si>
    <t>GCA_000180675.1</t>
  </si>
  <si>
    <r>
      <t>Japanese medaka (</t>
    </r>
    <r>
      <rPr>
        <i/>
        <sz val="11"/>
        <color rgb="FF000000"/>
        <rFont val="Arial"/>
        <family val="2"/>
        <charset val="161"/>
      </rPr>
      <t>Oryzias latipes</t>
    </r>
    <r>
      <rPr>
        <sz val="11"/>
        <color rgb="FF000000"/>
        <rFont val="Arial"/>
        <family val="2"/>
        <charset val="161"/>
      </rPr>
      <t>)</t>
    </r>
  </si>
  <si>
    <t>ASM223467v1</t>
  </si>
  <si>
    <t>GCA_002234675.1</t>
  </si>
  <si>
    <r>
      <t>Nile Tilapia (</t>
    </r>
    <r>
      <rPr>
        <i/>
        <sz val="11"/>
        <color rgb="FF000000"/>
        <rFont val="Arial"/>
        <family val="2"/>
        <charset val="161"/>
      </rPr>
      <t>Oreochromis niloticus</t>
    </r>
    <r>
      <rPr>
        <sz val="11"/>
        <color rgb="FF000000"/>
        <rFont val="Arial"/>
        <family val="2"/>
        <charset val="161"/>
      </rPr>
      <t>)</t>
    </r>
  </si>
  <si>
    <t>O_niloticus_UMD_NMBU and Orenil1.0</t>
  </si>
  <si>
    <t>GCA_001858045.3 and GCA_000188235.2</t>
  </si>
  <si>
    <r>
      <t>Zebrafish (</t>
    </r>
    <r>
      <rPr>
        <i/>
        <sz val="11"/>
        <color rgb="FF000000"/>
        <rFont val="Arial"/>
        <family val="2"/>
        <charset val="161"/>
      </rPr>
      <t>Danio rerio</t>
    </r>
    <r>
      <rPr>
        <sz val="11"/>
        <color rgb="FF000000"/>
        <rFont val="Arial"/>
        <family val="2"/>
        <charset val="161"/>
      </rPr>
      <t>)</t>
    </r>
  </si>
  <si>
    <t>GRCz11</t>
  </si>
  <si>
    <t>GCA_000002035.4</t>
  </si>
  <si>
    <t>Coelacanths</t>
  </si>
  <si>
    <r>
      <t>Coelacanth (</t>
    </r>
    <r>
      <rPr>
        <i/>
        <sz val="11"/>
        <color rgb="FF000000"/>
        <rFont val="Arial"/>
        <family val="2"/>
        <charset val="161"/>
      </rPr>
      <t>Latimeria chalumnae</t>
    </r>
    <r>
      <rPr>
        <sz val="11"/>
        <color rgb="FF000000"/>
        <rFont val="Arial"/>
        <family val="2"/>
        <charset val="161"/>
      </rPr>
      <t>)</t>
    </r>
  </si>
  <si>
    <t>LatCha1</t>
  </si>
  <si>
    <t>GCA_000225785.1</t>
  </si>
  <si>
    <t>Sharks</t>
  </si>
  <si>
    <r>
      <t>Elephant Shark (</t>
    </r>
    <r>
      <rPr>
        <i/>
        <sz val="11"/>
        <color rgb="FF000000"/>
        <rFont val="Arial"/>
        <family val="2"/>
        <charset val="161"/>
      </rPr>
      <t>Callorhinchus milii</t>
    </r>
    <r>
      <rPr>
        <sz val="11"/>
        <color rgb="FF000000"/>
        <rFont val="Arial"/>
        <family val="2"/>
        <charset val="161"/>
      </rPr>
      <t>)</t>
    </r>
  </si>
  <si>
    <t>Callorhinchus_milii-6.1.3</t>
  </si>
  <si>
    <t>GCA_000165045.2</t>
  </si>
  <si>
    <t>Lampreys</t>
  </si>
  <si>
    <r>
      <t>Japanese lamprey (</t>
    </r>
    <r>
      <rPr>
        <i/>
        <sz val="11"/>
        <color rgb="FF000000"/>
        <rFont val="Arial"/>
        <family val="2"/>
        <charset val="161"/>
      </rPr>
      <t>Lethenteron japonicum</t>
    </r>
    <r>
      <rPr>
        <sz val="11"/>
        <color rgb="FF000000"/>
        <rFont val="Arial"/>
        <family val="2"/>
        <charset val="161"/>
      </rPr>
      <t>)</t>
    </r>
  </si>
  <si>
    <t>LetJap1.0</t>
  </si>
  <si>
    <t>GCA_000466285.1</t>
  </si>
  <si>
    <r>
      <t>Sea Lamprey (</t>
    </r>
    <r>
      <rPr>
        <i/>
        <sz val="11"/>
        <color rgb="FF000000"/>
        <rFont val="Arial"/>
        <family val="2"/>
        <charset val="161"/>
      </rPr>
      <t>Petromyzon marinus</t>
    </r>
    <r>
      <rPr>
        <sz val="11"/>
        <color rgb="FF000000"/>
        <rFont val="Arial"/>
        <family val="2"/>
        <charset val="161"/>
      </rPr>
      <t>)</t>
    </r>
  </si>
  <si>
    <t>gPmar1.0 (long reads)</t>
  </si>
  <si>
    <t>GCA_002833325.1</t>
  </si>
  <si>
    <t>Hagfishes</t>
  </si>
  <si>
    <r>
      <t>Inshore hagfish (</t>
    </r>
    <r>
      <rPr>
        <i/>
        <sz val="11"/>
        <color rgb="FF000000"/>
        <rFont val="Arial"/>
        <family val="2"/>
        <charset val="161"/>
      </rPr>
      <t>Eptatretus burgeri</t>
    </r>
    <r>
      <rPr>
        <sz val="11"/>
        <color rgb="FF000000"/>
        <rFont val="Arial"/>
        <family val="2"/>
        <charset val="161"/>
      </rPr>
      <t>)</t>
    </r>
  </si>
  <si>
    <t>Eburgeri_3.2</t>
  </si>
  <si>
    <t>GCA_900186335.2</t>
  </si>
  <si>
    <t>Invertebrates</t>
  </si>
  <si>
    <t>Tunicates</t>
  </si>
  <si>
    <r>
      <t>Sea squirt (</t>
    </r>
    <r>
      <rPr>
        <i/>
        <sz val="11"/>
        <color rgb="FF000000"/>
        <rFont val="Arial"/>
        <family val="2"/>
        <charset val="161"/>
      </rPr>
      <t>Ciona intestinalis</t>
    </r>
    <r>
      <rPr>
        <sz val="11"/>
        <color rgb="FF000000"/>
        <rFont val="Arial"/>
        <family val="2"/>
        <charset val="161"/>
      </rPr>
      <t>)</t>
    </r>
  </si>
  <si>
    <t>KH</t>
  </si>
  <si>
    <t>GCA_000224145.2</t>
  </si>
  <si>
    <t>Lancelets</t>
  </si>
  <si>
    <r>
      <t>Amphioxus (</t>
    </r>
    <r>
      <rPr>
        <i/>
        <sz val="11"/>
        <color rgb="FF000000"/>
        <rFont val="Arial"/>
        <family val="2"/>
        <charset val="161"/>
      </rPr>
      <t>Branchiostoma floridae</t>
    </r>
    <r>
      <rPr>
        <sz val="11"/>
        <color rgb="FF000000"/>
        <rFont val="Arial"/>
        <family val="2"/>
        <charset val="161"/>
      </rPr>
      <t>)</t>
    </r>
  </si>
  <si>
    <t>B. floridae v2.0</t>
  </si>
  <si>
    <t>GCA_000003815.1</t>
  </si>
  <si>
    <t>Mollusks</t>
  </si>
  <si>
    <r>
      <t>California sea hare (</t>
    </r>
    <r>
      <rPr>
        <i/>
        <sz val="11"/>
        <color rgb="FF000000"/>
        <rFont val="Arial"/>
        <family val="2"/>
        <charset val="161"/>
      </rPr>
      <t>Aplysia Californica</t>
    </r>
    <r>
      <rPr>
        <sz val="11"/>
        <color rgb="FF000000"/>
        <rFont val="Arial"/>
        <family val="2"/>
        <charset val="161"/>
      </rPr>
      <t>)</t>
    </r>
  </si>
  <si>
    <t>AplCal3.0</t>
  </si>
  <si>
    <t xml:space="preserve">	GCA_000002075.2 </t>
  </si>
  <si>
    <t>Nematodes</t>
  </si>
  <si>
    <r>
      <t xml:space="preserve"> Roundworm (</t>
    </r>
    <r>
      <rPr>
        <i/>
        <sz val="11"/>
        <color rgb="FF000000"/>
        <rFont val="Arial"/>
        <family val="2"/>
        <charset val="161"/>
      </rPr>
      <t>Caenorhabditis elegans</t>
    </r>
    <r>
      <rPr>
        <sz val="11"/>
        <color rgb="FF000000"/>
        <rFont val="Arial"/>
        <family val="2"/>
        <charset val="161"/>
      </rPr>
      <t>)</t>
    </r>
  </si>
  <si>
    <t>Cael_CB4856_1.0</t>
  </si>
  <si>
    <t>GCA_000975215.1</t>
  </si>
  <si>
    <r>
      <rPr>
        <b/>
        <sz val="11"/>
        <color theme="1"/>
        <rFont val="Arial"/>
        <family val="2"/>
        <charset val="161"/>
      </rPr>
      <t xml:space="preserve"> Supplementary Table 3:</t>
    </r>
    <r>
      <rPr>
        <sz val="11"/>
        <color theme="1"/>
        <rFont val="Arial"/>
        <family val="2"/>
        <charset val="161"/>
      </rPr>
      <t xml:space="preserve"> Results are summaries of the microsynteny data presented in Tables S3a-S3g. To be considered orthologous, the focus gene had to be syntenic with an additional 2 or more genes of a 10-gene microsyntenic window, 5 on either side, across species. *Denotes that the orthologous relationships for this species were based mostly on phylogeny and macrosynteny.</t>
    </r>
  </si>
  <si>
    <t>OT</t>
  </si>
  <si>
    <t>VT</t>
  </si>
  <si>
    <t>OTR</t>
  </si>
  <si>
    <t>VTR1A</t>
  </si>
  <si>
    <t>VTR1B</t>
  </si>
  <si>
    <t>VTR2A</t>
  </si>
  <si>
    <t>VTR2B</t>
  </si>
  <si>
    <t>VTR2C</t>
  </si>
  <si>
    <t>Present</t>
  </si>
  <si>
    <t>Only the second copy is present</t>
  </si>
  <si>
    <t>Deleted</t>
  </si>
  <si>
    <t>Not present</t>
  </si>
  <si>
    <t>Sequencing gap</t>
  </si>
  <si>
    <t>Pseudogene</t>
  </si>
  <si>
    <r>
      <t>Blunt-snouted clingfish (</t>
    </r>
    <r>
      <rPr>
        <i/>
        <sz val="11"/>
        <color rgb="FF000000"/>
        <rFont val="Arial"/>
        <family val="2"/>
        <charset val="161"/>
      </rPr>
      <t>Gouania willdenowi</t>
    </r>
    <r>
      <rPr>
        <sz val="11"/>
        <color rgb="FF000000"/>
        <rFont val="Arial"/>
        <family val="2"/>
        <charset val="161"/>
      </rPr>
      <t>)</t>
    </r>
  </si>
  <si>
    <r>
      <t>Inshore hagfish (</t>
    </r>
    <r>
      <rPr>
        <i/>
        <sz val="11"/>
        <color theme="1"/>
        <rFont val="Arial"/>
        <family val="2"/>
        <charset val="161"/>
      </rPr>
      <t>Eptatretus burgeri</t>
    </r>
    <r>
      <rPr>
        <sz val="11"/>
        <color theme="1"/>
        <rFont val="Arial"/>
        <family val="2"/>
        <charset val="161"/>
      </rPr>
      <t>)*</t>
    </r>
  </si>
  <si>
    <t>VTR1</t>
  </si>
  <si>
    <t>VTR2</t>
  </si>
  <si>
    <r>
      <rPr>
        <b/>
        <sz val="11"/>
        <color theme="1"/>
        <rFont val="Arial"/>
        <family val="2"/>
        <charset val="161"/>
      </rPr>
      <t>Supplementary Table 4a</t>
    </r>
    <r>
      <rPr>
        <sz val="11"/>
        <color theme="1"/>
        <rFont val="Arial"/>
        <family val="2"/>
        <charset val="161"/>
      </rPr>
      <t>: Microsynteny analysis for OT and VT. In the 'Syntenic genes' column, genes in squares denote rearrangements; genes in italics indicate inversions.</t>
    </r>
  </si>
  <si>
    <t>*Denotes that the orthologous relationships for this species were based mostly on phylogeny.</t>
  </si>
  <si>
    <t>Oxytocin (OT)</t>
  </si>
  <si>
    <t>Vasotocin (VT)</t>
  </si>
  <si>
    <t>Species</t>
  </si>
  <si>
    <t>Chr/Scaff</t>
  </si>
  <si>
    <t>NCBI Accession</t>
  </si>
  <si>
    <t>Locus</t>
  </si>
  <si>
    <t>Ensembl ID/GeneID</t>
  </si>
  <si>
    <t># Exons</t>
  </si>
  <si>
    <t>Aliases (OT)</t>
  </si>
  <si>
    <t>Aliases (VT)</t>
  </si>
  <si>
    <t>Syntenic genes  (OT &amp; VT)</t>
  </si>
  <si>
    <t>Human (Homo Sapiens)</t>
  </si>
  <si>
    <t>20p13</t>
  </si>
  <si>
    <t>NC_000020.11</t>
  </si>
  <si>
    <t>3068871-3072517</t>
  </si>
  <si>
    <t>ENSG00000101405</t>
  </si>
  <si>
    <t>3082555-3093521</t>
  </si>
  <si>
    <t>OT,OT-NPI-OXT-NPI</t>
  </si>
  <si>
    <t>VP; ADH; ARVP; AVRP; AVP-NPII</t>
  </si>
  <si>
    <t>PCED1A</t>
  </si>
  <si>
    <t>VPS16</t>
  </si>
  <si>
    <t>PTPRA</t>
  </si>
  <si>
    <t>GNRH2</t>
  </si>
  <si>
    <t>MRPS26</t>
  </si>
  <si>
    <t>UBOX5</t>
  </si>
  <si>
    <t>FASTKD5</t>
  </si>
  <si>
    <t>LZTS3</t>
  </si>
  <si>
    <t>DDRGK1</t>
  </si>
  <si>
    <t>ITPA</t>
  </si>
  <si>
    <t>SLC4A11</t>
  </si>
  <si>
    <t>Chimpanzee (Pan troglodytes)</t>
  </si>
  <si>
    <t>NC_006487.4</t>
  </si>
  <si>
    <t>2927405-2928332</t>
  </si>
  <si>
    <t>ENSPTRG00000013189</t>
  </si>
  <si>
    <t>2938436-2941286</t>
  </si>
  <si>
    <t>FASTKD2</t>
  </si>
  <si>
    <t>Western Gorilla (Gorilla gorilla)</t>
  </si>
  <si>
    <t>NC_018444.1</t>
  </si>
  <si>
    <t>2936881-2951225</t>
  </si>
  <si>
    <t>ENSGGOG00000011857</t>
  </si>
  <si>
    <t>NC_018444.2</t>
  </si>
  <si>
    <t>2961383-2964188</t>
  </si>
  <si>
    <t>ENSGGOG00000027655.2</t>
  </si>
  <si>
    <t>LOC101151686</t>
  </si>
  <si>
    <t>FASTKD3</t>
  </si>
  <si>
    <t>Gibbon (Nomascus leucogenys)</t>
  </si>
  <si>
    <t>NC_019828.1</t>
  </si>
  <si>
    <t>36638388-36639275</t>
  </si>
  <si>
    <t>ENSNLEG00000007574</t>
  </si>
  <si>
    <t>36650325-36653605</t>
  </si>
  <si>
    <t>ENSNLEG00000007575</t>
  </si>
  <si>
    <t>FASTKD4</t>
  </si>
  <si>
    <t>Rhesus Macaque (Macaca mulatta)</t>
  </si>
  <si>
    <t>NC_027902.1</t>
  </si>
  <si>
    <t>35900674-35901743</t>
  </si>
  <si>
    <t>ENSMMUG00000010678</t>
  </si>
  <si>
    <t>35910800-35922951</t>
  </si>
  <si>
    <t>Marmoset (Callithrix jacchus)</t>
  </si>
  <si>
    <t>NC_013900.1</t>
  </si>
  <si>
    <t>8860308-8861216</t>
  </si>
  <si>
    <t>ENSCJAG00000021091</t>
  </si>
  <si>
    <t>8875483-8878232</t>
  </si>
  <si>
    <t>Mouse lemur (Microcebus murinus)</t>
  </si>
  <si>
    <t>NC_033677.1</t>
  </si>
  <si>
    <t>22757696-22761910</t>
  </si>
  <si>
    <t>ENSMICG00000035095</t>
  </si>
  <si>
    <t>22782854-22787821</t>
  </si>
  <si>
    <t>Mouse (Mus musculus)</t>
  </si>
  <si>
    <t>NC_000068.7</t>
  </si>
  <si>
    <t>130574520-130577054</t>
  </si>
  <si>
    <t>ENSMUSG00000027301</t>
  </si>
  <si>
    <t>130580620-130582588</t>
  </si>
  <si>
    <t>OT; Oxy</t>
  </si>
  <si>
    <t>Vp; Vsp</t>
  </si>
  <si>
    <t>Prarie Vole (Microtus ochrogaster)</t>
  </si>
  <si>
    <t>JH996433.1</t>
  </si>
  <si>
    <t>NC_004949101.1</t>
  </si>
  <si>
    <t>17198627-17199468</t>
  </si>
  <si>
    <t>ENSMOCG00000017703</t>
  </si>
  <si>
    <t>17192904-17194907</t>
  </si>
  <si>
    <t>ENSMOCG00000014821</t>
  </si>
  <si>
    <t>Cow (Bos taurus)</t>
  </si>
  <si>
    <t>AC_000170.1</t>
  </si>
  <si>
    <t>52575290-52578188</t>
  </si>
  <si>
    <t>ENSBTAG00000008026</t>
  </si>
  <si>
    <t>52563657-52565676</t>
  </si>
  <si>
    <t>OTNPI; OT-NPI</t>
  </si>
  <si>
    <t>AVP-NPII</t>
  </si>
  <si>
    <t>Yangtze River Dolphin (Lipotes vexillifer)</t>
  </si>
  <si>
    <t>NW_006792177.1</t>
  </si>
  <si>
    <t>2073772-2074672</t>
  </si>
  <si>
    <t xml:space="preserve">ENSTTRG00000011964 </t>
  </si>
  <si>
    <t>2086597-2088604</t>
  </si>
  <si>
    <t>Horse (Equus caballus)</t>
  </si>
  <si>
    <t>NC_009165.2</t>
  </si>
  <si>
    <t xml:space="preserve">19701308-19701748 </t>
  </si>
  <si>
    <t>ENSECAG00000034091</t>
  </si>
  <si>
    <t>19691102-19693167</t>
  </si>
  <si>
    <t>ENSECAG00000024857</t>
  </si>
  <si>
    <t>OXT,LOC100066842</t>
  </si>
  <si>
    <t>Dog (Canis lupus familiaris)</t>
  </si>
  <si>
    <t>NC_006606.3</t>
  </si>
  <si>
    <t>18193381-18194231</t>
  </si>
  <si>
    <t>ENSCAFG00000006437</t>
  </si>
  <si>
    <t>18183057-18184827</t>
  </si>
  <si>
    <t>ENSCAFG00000006432</t>
  </si>
  <si>
    <t>Pale spear-nosed bat (Phyllostomus discolor)</t>
  </si>
  <si>
    <t>NC_040912.1</t>
  </si>
  <si>
    <t>81602590-81603386</t>
  </si>
  <si>
    <t xml:space="preserve">	114506431, 114506793, 	114506432</t>
  </si>
  <si>
    <t>81595500-81597423</t>
  </si>
  <si>
    <t xml:space="preserve"> 	114506770, 114506082,  114506081</t>
  </si>
  <si>
    <t>LOC114506431, oxytocin-neurophysin 1</t>
  </si>
  <si>
    <t>LOC114506770, neurophysin 2-like</t>
  </si>
  <si>
    <t>3xOT</t>
  </si>
  <si>
    <t>3xVT</t>
  </si>
  <si>
    <t>Megabat (Pteropus vampyrus)</t>
  </si>
  <si>
    <t>not available</t>
  </si>
  <si>
    <t xml:space="preserve">4-578 </t>
  </si>
  <si>
    <t>ENSPVAG00000000327.1</t>
  </si>
  <si>
    <t>823-2761</t>
  </si>
  <si>
    <t>ENSPVAG00000014205</t>
  </si>
  <si>
    <t>OXT-NPI, OT, OT-NPI</t>
  </si>
  <si>
    <t>only gene on scaffold</t>
  </si>
  <si>
    <t>OT II</t>
  </si>
  <si>
    <t>Platypus (Ornithorhynchus anatinus)</t>
  </si>
  <si>
    <t>NC_041731.1</t>
  </si>
  <si>
    <t>21148334-21149846</t>
  </si>
  <si>
    <t xml:space="preserve"> 	100089417</t>
  </si>
  <si>
    <t>21156292-21161144</t>
  </si>
  <si>
    <t xml:space="preserve"> 	100089405</t>
  </si>
  <si>
    <t>DERL1</t>
  </si>
  <si>
    <t>TBC1D31</t>
  </si>
  <si>
    <t>NW_001655452.1</t>
  </si>
  <si>
    <t>11193-12510</t>
  </si>
  <si>
    <t>ENSOANT00000020606</t>
  </si>
  <si>
    <t>1060-5789</t>
  </si>
  <si>
    <t>LOC100089417, oxytocin-neurophysin 1</t>
  </si>
  <si>
    <t>end of scaffold</t>
  </si>
  <si>
    <t>Chicken (Gallus gallus)</t>
  </si>
  <si>
    <t>NC_006091.5</t>
  </si>
  <si>
    <t>88649582-88651461</t>
  </si>
  <si>
    <t>ENSGALG00000019026</t>
  </si>
  <si>
    <t>88653689-88655262</t>
  </si>
  <si>
    <t>RNF24</t>
  </si>
  <si>
    <t>PANK2</t>
  </si>
  <si>
    <t>MAVS</t>
  </si>
  <si>
    <t>HTR7L</t>
  </si>
  <si>
    <t>Anna's hummingbird (Calypte anna)</t>
  </si>
  <si>
    <t>scaffold82</t>
  </si>
  <si>
    <t xml:space="preserve">NW_007619440.1 </t>
  </si>
  <si>
    <t>960073-968915</t>
  </si>
  <si>
    <t>Unk</t>
  </si>
  <si>
    <t>XM_008504571.1</t>
  </si>
  <si>
    <t>LOC103538246</t>
  </si>
  <si>
    <t>IIOTII</t>
  </si>
  <si>
    <t>Zebra finch (Taeniopygia guttata)</t>
  </si>
  <si>
    <t>NC_011467.1</t>
  </si>
  <si>
    <t>69072345-69073893</t>
  </si>
  <si>
    <t>ENSTGUG00000010980</t>
  </si>
  <si>
    <t>69076722-69078936</t>
  </si>
  <si>
    <t>LOC100220528, LOC100190017, OT-like, NPi 1-like</t>
  </si>
  <si>
    <t>LOC100217635, VT</t>
  </si>
  <si>
    <t>Green anole-lizard (Anolis carolinensis)</t>
  </si>
  <si>
    <t>sequencing gap</t>
  </si>
  <si>
    <t>American Alligator (Alligator mississippiensis)</t>
  </si>
  <si>
    <t>NW_017712067.1</t>
  </si>
  <si>
    <t>5434824-5441858</t>
  </si>
  <si>
    <t>5452969-5457507</t>
  </si>
  <si>
    <t>LOC102569278, neurophysin 1</t>
  </si>
  <si>
    <t>LOC102569046, VT</t>
  </si>
  <si>
    <t>V1RA14</t>
  </si>
  <si>
    <t>HTR7</t>
  </si>
  <si>
    <t>Painted turtle (Chrysemys picta bellii)</t>
  </si>
  <si>
    <t>KK082944.1</t>
  </si>
  <si>
    <t>NW_007281366.1 </t>
  </si>
  <si>
    <t>6069580-6074797</t>
  </si>
  <si>
    <t>ENSCPBG00000024565</t>
  </si>
  <si>
    <t>6047868-6054363</t>
  </si>
  <si>
    <t xml:space="preserve">	LOC101938903, neurophysin 1</t>
  </si>
  <si>
    <t>LOC101938631</t>
  </si>
  <si>
    <t>Tropical clawed frog (Xenopus tropicalis)</t>
  </si>
  <si>
    <t>NC_030677.1</t>
  </si>
  <si>
    <t>6307623-6312315</t>
  </si>
  <si>
    <t>6321594-6327868</t>
  </si>
  <si>
    <t>oxytocin</t>
  </si>
  <si>
    <t>adh; arvp; avrp; avp-npii; copeptin; vasotocin</t>
  </si>
  <si>
    <t>LZST3</t>
  </si>
  <si>
    <t>1Kb gap</t>
  </si>
  <si>
    <t>GFRA4</t>
  </si>
  <si>
    <t>ATRN</t>
  </si>
  <si>
    <t>Southern platyfish ( Xiphophorus maculatus)</t>
  </si>
  <si>
    <t>JH556662.1</t>
  </si>
  <si>
    <t>NW_005372180.1</t>
  </si>
  <si>
    <t>4015717-4018740</t>
  </si>
  <si>
    <t>ENSXMAG00000016093</t>
  </si>
  <si>
    <t>3963904-3966467</t>
  </si>
  <si>
    <t>ENSXMAG00000016007</t>
  </si>
  <si>
    <t>LOC102222055, isotocin-neurophysin IT 1-like</t>
  </si>
  <si>
    <t>LOC102221267, vasotocin-neurophysin VT 1-like</t>
  </si>
  <si>
    <t>AAED1</t>
  </si>
  <si>
    <t>CDC14B</t>
  </si>
  <si>
    <t>HABP4</t>
  </si>
  <si>
    <t>ZNF367</t>
  </si>
  <si>
    <t>SLC35D2</t>
  </si>
  <si>
    <t>LZTSE</t>
  </si>
  <si>
    <t>SMYD1B</t>
  </si>
  <si>
    <t>FABP1B.1</t>
  </si>
  <si>
    <t>ZNF366</t>
  </si>
  <si>
    <t>MRPS27</t>
  </si>
  <si>
    <t>PTGER4A</t>
  </si>
  <si>
    <t>LOXHD1</t>
  </si>
  <si>
    <t>RNF165</t>
  </si>
  <si>
    <t>Blunt-snouted clingfish (Gouania willdenowi)</t>
  </si>
  <si>
    <t>NC_041052.1</t>
  </si>
  <si>
    <t>4966781-4970090</t>
  </si>
  <si>
    <t xml:space="preserve">	114470158</t>
  </si>
  <si>
    <t>2249402-2254758</t>
  </si>
  <si>
    <t xml:space="preserve"> 	114469700</t>
  </si>
  <si>
    <t>LOC114470158, isotocin-neurophysin IT 1-like</t>
  </si>
  <si>
    <t>oxt</t>
  </si>
  <si>
    <t>PRXL2C</t>
  </si>
  <si>
    <t>CDC14AL</t>
  </si>
  <si>
    <t>CBWD2</t>
  </si>
  <si>
    <t>FOXD5</t>
  </si>
  <si>
    <t>PGM5</t>
  </si>
  <si>
    <t>SPR</t>
  </si>
  <si>
    <t>FABP1</t>
  </si>
  <si>
    <t>PTGER4</t>
  </si>
  <si>
    <t>Japanese medaka (Oryzias latipes)</t>
  </si>
  <si>
    <t>NP_001265759.1</t>
  </si>
  <si>
    <t>6973668-6975395</t>
  </si>
  <si>
    <t>ENSORLG00000003809</t>
  </si>
  <si>
    <t>NP_001265820</t>
  </si>
  <si>
    <t>7013517-7014827</t>
  </si>
  <si>
    <t>ENSORLG00000003907</t>
  </si>
  <si>
    <t>LOC101160739</t>
  </si>
  <si>
    <t>LZST3B</t>
  </si>
  <si>
    <t>Zebrafish (Danio rerio)</t>
  </si>
  <si>
    <t>NC_007116.7</t>
  </si>
  <si>
    <t>72087619-72093255</t>
  </si>
  <si>
    <t>ENSDARG00000042845</t>
  </si>
  <si>
    <t>itnp; oxtl; IT-NP; fj33a01; wu:fj33a01; wu:fq40d10</t>
  </si>
  <si>
    <t>SPRA</t>
  </si>
  <si>
    <t>SMYD1A</t>
  </si>
  <si>
    <t>FABP1A</t>
  </si>
  <si>
    <t>THNSL2</t>
  </si>
  <si>
    <t>DQX1</t>
  </si>
  <si>
    <t>PRRC2B</t>
  </si>
  <si>
    <t xml:space="preserve"> PLPP7</t>
  </si>
  <si>
    <t>FAM78AB</t>
  </si>
  <si>
    <t>NUP214</t>
  </si>
  <si>
    <t>NC_007119.7</t>
  </si>
  <si>
    <t>1148876-1157380</t>
  </si>
  <si>
    <t>avpl; vsnp; VT-NP</t>
  </si>
  <si>
    <t>CCL27A</t>
  </si>
  <si>
    <t>LZTS3B</t>
  </si>
  <si>
    <t>SPRB</t>
  </si>
  <si>
    <t>FABP1B.2</t>
  </si>
  <si>
    <t>LOXHD1B</t>
  </si>
  <si>
    <t>RNF165B</t>
  </si>
  <si>
    <t>Nile Tilapia (Oreochromis niloticus)</t>
  </si>
  <si>
    <t>LG12</t>
  </si>
  <si>
    <t>NC_031977.1</t>
  </si>
  <si>
    <t>26377097-26379172</t>
  </si>
  <si>
    <t>ENSONIG00000015235</t>
  </si>
  <si>
    <t>NC_022210.1</t>
  </si>
  <si>
    <t>21545532-21547222</t>
  </si>
  <si>
    <t>LOC100708704</t>
  </si>
  <si>
    <t>Three-spined stickleback (Gasterosteus aculeatus)</t>
  </si>
  <si>
    <t>XIII</t>
  </si>
  <si>
    <t xml:space="preserve"> 5131577-5133164</t>
  </si>
  <si>
    <t xml:space="preserve">ENSGACG00000006569 </t>
  </si>
  <si>
    <t>5162684-5164321</t>
  </si>
  <si>
    <t>ENSGACG00000006670</t>
  </si>
  <si>
    <t>CCL28</t>
  </si>
  <si>
    <t>LZTSE3B</t>
  </si>
  <si>
    <t>Spotted Gar (Lepisosteus oculatus)</t>
  </si>
  <si>
    <t>LG2</t>
  </si>
  <si>
    <t>NC_023180.1</t>
  </si>
  <si>
    <t>432706-437919</t>
  </si>
  <si>
    <t>ENSLOCG00000001173</t>
  </si>
  <si>
    <t>441340-445005</t>
  </si>
  <si>
    <t>ENSLOCG00000001161</t>
  </si>
  <si>
    <t>LOC102682486</t>
  </si>
  <si>
    <t>LOC102695182</t>
  </si>
  <si>
    <t>IL12B</t>
  </si>
  <si>
    <t>IDH3B</t>
  </si>
  <si>
    <t>Coelacanth (Latimeria chalumnae)</t>
  </si>
  <si>
    <t>NW_005820294.1</t>
  </si>
  <si>
    <t>484041-492783</t>
  </si>
  <si>
    <t>ENSLACG00000020667</t>
  </si>
  <si>
    <t>504462-514162</t>
  </si>
  <si>
    <t>ENSLACG00000019419</t>
  </si>
  <si>
    <t>LOC102359631</t>
  </si>
  <si>
    <t>LOC102359901</t>
  </si>
  <si>
    <t>Elephant Shark (Callorhinchus milii)</t>
  </si>
  <si>
    <t>KI635913</t>
  </si>
  <si>
    <t>NW_006890112.1</t>
  </si>
  <si>
    <t>2519993-2523644</t>
  </si>
  <si>
    <t>2505593-2512045</t>
  </si>
  <si>
    <t>LOC103181497</t>
  </si>
  <si>
    <t>LOC103181495, JW876060</t>
  </si>
  <si>
    <t>ZMAT1L</t>
  </si>
  <si>
    <t>Japanese Lamprey (Lethenteron camtschaticum)</t>
  </si>
  <si>
    <t>NOT PRESENT</t>
  </si>
  <si>
    <t>KE993680.1</t>
  </si>
  <si>
    <t xml:space="preserve"> 	FJ195978.1</t>
  </si>
  <si>
    <t xml:space="preserve">	1929028-1933414</t>
  </si>
  <si>
    <t>ACN32400.1</t>
  </si>
  <si>
    <t>Sea Lamprey (Petromyzon marinus)</t>
  </si>
  <si>
    <t>scaf_00015</t>
  </si>
  <si>
    <t>PMZ_0041499-RA</t>
  </si>
  <si>
    <t>5718006-5724473</t>
  </si>
  <si>
    <t>Similar to Vasotocin-neurophysin VT 1</t>
  </si>
  <si>
    <t>PRLHR</t>
  </si>
  <si>
    <t>NANOS1</t>
  </si>
  <si>
    <t>EIF3A</t>
  </si>
  <si>
    <t>FAM45A</t>
  </si>
  <si>
    <t>EBF3</t>
  </si>
  <si>
    <t>COE3</t>
  </si>
  <si>
    <t>LSM11</t>
  </si>
  <si>
    <t>NOP56</t>
  </si>
  <si>
    <t>TMEM180</t>
  </si>
  <si>
    <t>Inshore hagfish (Eptatretus burgeri)*</t>
  </si>
  <si>
    <t>FYBX02010345.1</t>
  </si>
  <si>
    <t>659-86,593</t>
  </si>
  <si>
    <t>ENSEBUG00000007861</t>
  </si>
  <si>
    <t>rnf38</t>
  </si>
  <si>
    <t>papola</t>
  </si>
  <si>
    <t>esrra</t>
  </si>
  <si>
    <t>f5</t>
  </si>
  <si>
    <t>selp</t>
  </si>
  <si>
    <t>wrap53</t>
  </si>
  <si>
    <r>
      <rPr>
        <b/>
        <sz val="11"/>
        <color theme="1"/>
        <rFont val="Arial"/>
        <family val="2"/>
        <charset val="161"/>
      </rPr>
      <t>Supplementary Table 4b</t>
    </r>
    <r>
      <rPr>
        <sz val="11"/>
        <color theme="1"/>
        <rFont val="Arial"/>
        <family val="2"/>
        <charset val="161"/>
      </rPr>
      <t>: Microsynteny analysis for OTR. In the 'Syntenic genes' column, genes in squares denote gene rearrangements; genes in italics indicate inversions.</t>
    </r>
  </si>
  <si>
    <t>Oxytocin Receptor (OTR)</t>
  </si>
  <si>
    <t>Vasotocin Receptor 2B (VT)</t>
  </si>
  <si>
    <t xml:space="preserve">Aliases </t>
  </si>
  <si>
    <t>Syntenic Genes (OTR )</t>
  </si>
  <si>
    <t>Syntenic Genes (VTR2B)</t>
  </si>
  <si>
    <t>NC_000003.12</t>
  </si>
  <si>
    <t>8748579-8769614</t>
  </si>
  <si>
    <t>ENSG00000180914</t>
  </si>
  <si>
    <t>~3799431 (Telomere)</t>
  </si>
  <si>
    <t>DELETED</t>
  </si>
  <si>
    <t>OT-R</t>
  </si>
  <si>
    <t>LHFPL4</t>
  </si>
  <si>
    <t>SETD5</t>
  </si>
  <si>
    <t>THUMPD3</t>
  </si>
  <si>
    <t>SRGAP3</t>
  </si>
  <si>
    <t>RAD18</t>
  </si>
  <si>
    <t>CAV3</t>
  </si>
  <si>
    <t>SSUH2</t>
  </si>
  <si>
    <t>LMCD1</t>
  </si>
  <si>
    <t>GRM7</t>
  </si>
  <si>
    <t>EDEM1</t>
  </si>
  <si>
    <t>ARL8B</t>
  </si>
  <si>
    <t>BHLHE40</t>
  </si>
  <si>
    <t>ITPR1</t>
  </si>
  <si>
    <t>SUMF1</t>
  </si>
  <si>
    <t>SETMAR</t>
  </si>
  <si>
    <t>LRRN1</t>
  </si>
  <si>
    <t>CRBN</t>
  </si>
  <si>
    <t>TRNT1</t>
  </si>
  <si>
    <t>IL5RA</t>
  </si>
  <si>
    <t>CNTN4</t>
  </si>
  <si>
    <t>CNTN6</t>
  </si>
  <si>
    <t>CHL1</t>
  </si>
  <si>
    <t>NC_006490.4</t>
  </si>
  <si>
    <t>8984327-9006633</t>
  </si>
  <si>
    <t>ENSPTRG00000014582</t>
  </si>
  <si>
    <t>NC_036882.1</t>
  </si>
  <si>
    <t>~4038871 (Telomere)</t>
  </si>
  <si>
    <t>NC_018427.2</t>
  </si>
  <si>
    <t>8994821-9013929</t>
  </si>
  <si>
    <t>ENSGGOG00000011995</t>
  </si>
  <si>
    <t>~3904756 (Telomere)</t>
  </si>
  <si>
    <t>Northern white-cheeked Gibbon (Nomascus leucogenys)</t>
  </si>
  <si>
    <t>NC_019836.1</t>
  </si>
  <si>
    <t>59185191-59202387</t>
  </si>
  <si>
    <t>ENSNLEG00000029699</t>
  </si>
  <si>
    <t>~64208374</t>
  </si>
  <si>
    <t>NC_027894.1</t>
  </si>
  <si>
    <t>57649844-57664987</t>
  </si>
  <si>
    <t>ENSMMUG00000009703</t>
  </si>
  <si>
    <t>~62717145</t>
  </si>
  <si>
    <t>NC_013910.1</t>
  </si>
  <si>
    <t>60672302-60687374</t>
  </si>
  <si>
    <t>ENSCJAG00000015914</t>
  </si>
  <si>
    <t>~55690315 (Centromere)</t>
  </si>
  <si>
    <t>CCDC14</t>
  </si>
  <si>
    <t xml:space="preserve"> NC_033685.1</t>
  </si>
  <si>
    <t>7175181-7186091</t>
  </si>
  <si>
    <t>ENSMICG0000003813</t>
  </si>
  <si>
    <t>~1899427</t>
  </si>
  <si>
    <t>MARK3</t>
  </si>
  <si>
    <t>DRD1</t>
  </si>
  <si>
    <t>NC_000072.6</t>
  </si>
  <si>
    <t>112473684-112491308</t>
  </si>
  <si>
    <t>ENSMUSG00000049112</t>
  </si>
  <si>
    <t>~107529726</t>
  </si>
  <si>
    <t>SSU2</t>
  </si>
  <si>
    <t>JH996431.1</t>
  </si>
  <si>
    <t>NW_004949099.1</t>
  </si>
  <si>
    <t>26344441-26356922</t>
  </si>
  <si>
    <t>ENSMOCG00000002867</t>
  </si>
  <si>
    <t xml:space="preserve">	NW_004949099.1</t>
  </si>
  <si>
    <t>~21597855</t>
  </si>
  <si>
    <t>AC_000179.1</t>
  </si>
  <si>
    <t>17817626-17827292</t>
  </si>
  <si>
    <t xml:space="preserve"> ENSBTAG00000019772</t>
  </si>
  <si>
    <t>NC_037349.1</t>
  </si>
  <si>
    <t>~22468872</t>
  </si>
  <si>
    <t>NW_006790426.1</t>
  </si>
  <si>
    <t xml:space="preserve">391774-406885 </t>
  </si>
  <si>
    <t>ENSTTRG00000006041.1</t>
  </si>
  <si>
    <t>NW_006775616.1</t>
  </si>
  <si>
    <t>~3158868</t>
  </si>
  <si>
    <t xml:space="preserve">SETMAR </t>
  </si>
  <si>
    <t>NC_009159.2</t>
  </si>
  <si>
    <t>7978752-7995514</t>
  </si>
  <si>
    <t>ENSECAG00000017844</t>
  </si>
  <si>
    <t>NC_009159.3</t>
  </si>
  <si>
    <t>~13589725</t>
  </si>
  <si>
    <t>NC_006602.3</t>
  </si>
  <si>
    <t>9358465-9380314</t>
  </si>
  <si>
    <t>ENSCAFG00000005553</t>
  </si>
  <si>
    <t>~15903412</t>
  </si>
  <si>
    <t>NC_040909.1</t>
  </si>
  <si>
    <t>44427121-44446630</t>
  </si>
  <si>
    <t xml:space="preserve"> 	114501954</t>
  </si>
  <si>
    <t>~829990</t>
  </si>
  <si>
    <t>LOC</t>
  </si>
  <si>
    <t>~7 genes</t>
  </si>
  <si>
    <t>NW_011888952.1</t>
  </si>
  <si>
    <t>60991-76592</t>
  </si>
  <si>
    <t>ENSPVAG00000012219.1</t>
  </si>
  <si>
    <t>NW_011888881.1</t>
  </si>
  <si>
    <t>~628656</t>
  </si>
  <si>
    <t>end scaffold</t>
  </si>
  <si>
    <t>X1</t>
  </si>
  <si>
    <t>NC_041749.1</t>
  </si>
  <si>
    <t>92561585-92585745</t>
  </si>
  <si>
    <t xml:space="preserve"> 	100089486 </t>
  </si>
  <si>
    <t xml:space="preserve">	NC_041749.1</t>
  </si>
  <si>
    <t xml:space="preserve">	~97834933</t>
  </si>
  <si>
    <t>10369-12457</t>
  </si>
  <si>
    <t>ENSOANG00000007720</t>
  </si>
  <si>
    <t>~44037449 (Telomere)</t>
  </si>
  <si>
    <t>RAD18**</t>
  </si>
  <si>
    <t>SLC38A8</t>
  </si>
  <si>
    <t>OSGIN1</t>
  </si>
  <si>
    <t>SMPD3</t>
  </si>
  <si>
    <t>PRMT7</t>
  </si>
  <si>
    <t>NC_006099.4</t>
  </si>
  <si>
    <t>19319352-19322402</t>
  </si>
  <si>
    <t>ENSGALG00000003138</t>
  </si>
  <si>
    <t>NC_006099.5</t>
  </si>
  <si>
    <t>~18676313 (Telomere)</t>
  </si>
  <si>
    <t>MTR</t>
  </si>
  <si>
    <t>IRAK2</t>
  </si>
  <si>
    <t>VHL</t>
  </si>
  <si>
    <t>NW_007621624.1</t>
  </si>
  <si>
    <t>1897466-1903129</t>
  </si>
  <si>
    <t>~898754</t>
  </si>
  <si>
    <t>SEC13</t>
  </si>
  <si>
    <t>NC_011476.1</t>
  </si>
  <si>
    <t>20974715-20977711</t>
  </si>
  <si>
    <t>ENSTGUG00000010403</t>
  </si>
  <si>
    <t>~19975821 (Telomere)</t>
  </si>
  <si>
    <t>MTR, VT3</t>
  </si>
  <si>
    <t>NW_017713410.1</t>
  </si>
  <si>
    <t>5560332-5576875</t>
  </si>
  <si>
    <t>~8432501</t>
  </si>
  <si>
    <t>Carolina anole-lizard (Anolis carolinensis)</t>
  </si>
  <si>
    <t>GL343273.1</t>
  </si>
  <si>
    <t xml:space="preserve">NW_003338820.1 </t>
  </si>
  <si>
    <t>1755210-1783840</t>
  </si>
  <si>
    <t>ENSACAG00000011241</t>
  </si>
  <si>
    <t>NC_014777.1</t>
  </si>
  <si>
    <t>~173938370</t>
  </si>
  <si>
    <t>Unk.</t>
  </si>
  <si>
    <t>NW_007281343.1</t>
  </si>
  <si>
    <t>7589746-7604073</t>
  </si>
  <si>
    <t>ENSCPBG00000014795</t>
  </si>
  <si>
    <t xml:space="preserve">NW_007281343.1 </t>
  </si>
  <si>
    <t>~10942907</t>
  </si>
  <si>
    <t>NC_030680.1</t>
  </si>
  <si>
    <t>120901659-120941037</t>
  </si>
  <si>
    <t xml:space="preserve">ENSXETT00000003039.3 </t>
  </si>
  <si>
    <t xml:space="preserve">NC_030680.1 </t>
  </si>
  <si>
    <t>~119469037</t>
  </si>
  <si>
    <t>scaff_27</t>
  </si>
  <si>
    <t>2651053-2659788</t>
  </si>
  <si>
    <t>ENSGACG00000000914</t>
  </si>
  <si>
    <t>groupXVII</t>
  </si>
  <si>
    <t>~14131268</t>
  </si>
  <si>
    <t>oxtlr2, OTR(1), itnpr-like 2</t>
  </si>
  <si>
    <t>PBRM1</t>
  </si>
  <si>
    <t>CSE1L</t>
  </si>
  <si>
    <t>PARP3</t>
  </si>
  <si>
    <t>GRM2A</t>
  </si>
  <si>
    <t>TEX264A</t>
  </si>
  <si>
    <t>FANCD2</t>
  </si>
  <si>
    <t>ARL8BB</t>
  </si>
  <si>
    <t>ITPR1B</t>
  </si>
  <si>
    <t>FRMD4BA</t>
  </si>
  <si>
    <t>MITFA</t>
  </si>
  <si>
    <t>EEVS</t>
  </si>
  <si>
    <t>FOXP1B</t>
  </si>
  <si>
    <t>Southern platyfish (Xiphophorus maculatus)</t>
  </si>
  <si>
    <t>NC_036462.1</t>
  </si>
  <si>
    <t>19347162-19358839</t>
  </si>
  <si>
    <t>ENSXMAG00000001524</t>
  </si>
  <si>
    <t xml:space="preserve"> 	NC_036462.1 </t>
  </si>
  <si>
    <t>29996769-30003151</t>
  </si>
  <si>
    <t>ENSXMAG00000027163</t>
  </si>
  <si>
    <t>KCNB1</t>
  </si>
  <si>
    <t>OTRa</t>
  </si>
  <si>
    <t>GRM2</t>
  </si>
  <si>
    <t>TEX264</t>
  </si>
  <si>
    <t>~10 genes</t>
  </si>
  <si>
    <t>VTR2Ba</t>
  </si>
  <si>
    <t>PRA1</t>
  </si>
  <si>
    <t>ARL6IP5A</t>
  </si>
  <si>
    <t>CAMKV</t>
  </si>
  <si>
    <t>MST1R</t>
  </si>
  <si>
    <t>NC_041048.1</t>
  </si>
  <si>
    <t>19477145..19489501</t>
  </si>
  <si>
    <t xml:space="preserve">	114463350</t>
  </si>
  <si>
    <t>~34087495</t>
  </si>
  <si>
    <t>IWS1</t>
  </si>
  <si>
    <t>PTGIS</t>
  </si>
  <si>
    <t>TEX264AL</t>
  </si>
  <si>
    <t>NAAA</t>
  </si>
  <si>
    <t>LRRN1L</t>
  </si>
  <si>
    <t>FRMD4B</t>
  </si>
  <si>
    <t>MDFIC</t>
  </si>
  <si>
    <t>NC_019863.2</t>
  </si>
  <si>
    <t>2864259-2872599</t>
  </si>
  <si>
    <t>ENSORLG00000000719</t>
  </si>
  <si>
    <t>~26842566</t>
  </si>
  <si>
    <t>itr2</t>
  </si>
  <si>
    <t>TOMM34</t>
  </si>
  <si>
    <t>DECC1B</t>
  </si>
  <si>
    <t>ITPR1A</t>
  </si>
  <si>
    <t>LG5</t>
  </si>
  <si>
    <t>NC_031970.2</t>
  </si>
  <si>
    <t>22318926-22327457</t>
  </si>
  <si>
    <t>ENSONIG00000018982</t>
  </si>
  <si>
    <t>31928924-31932416</t>
  </si>
  <si>
    <t>ENSONIG00000020274</t>
  </si>
  <si>
    <t>intpr2</t>
  </si>
  <si>
    <t>LOC100692153</t>
  </si>
  <si>
    <t>CCDC157</t>
  </si>
  <si>
    <t>DDX4</t>
  </si>
  <si>
    <t xml:space="preserve">Zebrafish (Danio rerio) </t>
  </si>
  <si>
    <t>NC_007117.7</t>
  </si>
  <si>
    <t>41956254-41974803</t>
  </si>
  <si>
    <t>ENSDARG00000033956</t>
  </si>
  <si>
    <t>43218636-43221983</t>
  </si>
  <si>
    <t>ENSDARG00000076797</t>
  </si>
  <si>
    <t>OXTR</t>
  </si>
  <si>
    <t>AVPR2</t>
  </si>
  <si>
    <t>CISH</t>
  </si>
  <si>
    <t>HEMK1</t>
  </si>
  <si>
    <t>ARL8BA</t>
  </si>
  <si>
    <t>TNFRSF18</t>
  </si>
  <si>
    <t>GLYCTK</t>
  </si>
  <si>
    <t>NC_023183.1</t>
  </si>
  <si>
    <t>26282331-26296485</t>
  </si>
  <si>
    <t>ENSLOCG00000010646</t>
  </si>
  <si>
    <t>28118103-28120790</t>
  </si>
  <si>
    <t>ENSLOCG00000011096</t>
  </si>
  <si>
    <t>LOC102691398, IT-like</t>
  </si>
  <si>
    <t>LOC102682163, OTRL</t>
  </si>
  <si>
    <t>SMIM4</t>
  </si>
  <si>
    <t>STAB1</t>
  </si>
  <si>
    <t>NISCH</t>
  </si>
  <si>
    <t>RRP9</t>
  </si>
  <si>
    <t>GRM2B</t>
  </si>
  <si>
    <t>~16 genes</t>
  </si>
  <si>
    <t>TATDN2</t>
  </si>
  <si>
    <t>CCDC174</t>
  </si>
  <si>
    <t>FGD5A</t>
  </si>
  <si>
    <t>scaff_28</t>
  </si>
  <si>
    <t>~3842972</t>
  </si>
  <si>
    <t>2069125-2070759</t>
  </si>
  <si>
    <t xml:space="preserve"> ENSGACG00000000754</t>
  </si>
  <si>
    <t>AVPR4</t>
  </si>
  <si>
    <t>CA16B</t>
  </si>
  <si>
    <t>CAMK1A</t>
  </si>
  <si>
    <t>STAU1</t>
  </si>
  <si>
    <t>RDH20</t>
  </si>
  <si>
    <t>MST1</t>
  </si>
  <si>
    <t>ABHD14B</t>
  </si>
  <si>
    <t>HYAL2</t>
  </si>
  <si>
    <t>TUSC2A</t>
  </si>
  <si>
    <t>RTF1</t>
  </si>
  <si>
    <t>PRKCDA</t>
  </si>
  <si>
    <t xml:space="preserve">FGD5B </t>
  </si>
  <si>
    <t>VTR2Bb</t>
  </si>
  <si>
    <t>ERBB3A</t>
  </si>
  <si>
    <t>ARF3B</t>
  </si>
  <si>
    <t>FKBP11</t>
  </si>
  <si>
    <t>RPS26</t>
  </si>
  <si>
    <t xml:space="preserve">	NC_036462.1 </t>
  </si>
  <si>
    <t>16506618-16514234</t>
  </si>
  <si>
    <t>ENSXMAG00000016299</t>
  </si>
  <si>
    <t>20233099-20238980</t>
  </si>
  <si>
    <t xml:space="preserve">	ENSXMAG00000001906</t>
  </si>
  <si>
    <t>PBRM1L</t>
  </si>
  <si>
    <t>SRGAP3L</t>
  </si>
  <si>
    <t>OTRb</t>
  </si>
  <si>
    <t>CAV2</t>
  </si>
  <si>
    <t>GPX1A</t>
  </si>
  <si>
    <t>PAG2G4A</t>
  </si>
  <si>
    <t>ERBB3</t>
  </si>
  <si>
    <t>16286816-16295912</t>
  </si>
  <si>
    <t>20575035-20576672</t>
  </si>
  <si>
    <t xml:space="preserve"> 	114463762</t>
  </si>
  <si>
    <t>LOC114463284, isotocin receptor-like</t>
  </si>
  <si>
    <t>LOC114463762, arg8-vasotocin receptor-like</t>
  </si>
  <si>
    <t>RDH10AL</t>
  </si>
  <si>
    <t>PTGISL</t>
  </si>
  <si>
    <t>GRM2L</t>
  </si>
  <si>
    <t>TEX264L</t>
  </si>
  <si>
    <t>GPX2L</t>
  </si>
  <si>
    <t>PRKCD</t>
  </si>
  <si>
    <t>FGD5L</t>
  </si>
  <si>
    <t>ARF3</t>
  </si>
  <si>
    <t>7010913-7017321</t>
  </si>
  <si>
    <t>ENSORLG00000003297</t>
  </si>
  <si>
    <t xml:space="preserve">	3900169-3902007</t>
  </si>
  <si>
    <t>ENSORLG00000001494</t>
  </si>
  <si>
    <t>itr1</t>
  </si>
  <si>
    <t>nft;vtr</t>
  </si>
  <si>
    <t>MCM2</t>
  </si>
  <si>
    <t>PODXL2</t>
  </si>
  <si>
    <t>BLCAP</t>
  </si>
  <si>
    <t>RIPOR3</t>
  </si>
  <si>
    <t>BRK1</t>
  </si>
  <si>
    <t>PA2G4A</t>
  </si>
  <si>
    <t xml:space="preserve"> IKZF4</t>
  </si>
  <si>
    <t>16809324-16816729</t>
  </si>
  <si>
    <t>ENSONIG00000004134</t>
  </si>
  <si>
    <t>23097069-2309956</t>
  </si>
  <si>
    <t>ENSONIG00000019049</t>
  </si>
  <si>
    <t>LOC100702815</t>
  </si>
  <si>
    <t>RBM5</t>
  </si>
  <si>
    <t>FGD5B</t>
  </si>
  <si>
    <t>46666269-46687228</t>
  </si>
  <si>
    <t>ENSDARG00000044175</t>
  </si>
  <si>
    <t>~40456798</t>
  </si>
  <si>
    <t>TESPA1</t>
  </si>
  <si>
    <t>TARBP2</t>
  </si>
  <si>
    <t>ZGC</t>
  </si>
  <si>
    <t>IGFN1.2</t>
  </si>
  <si>
    <t>IGFN1.4</t>
  </si>
  <si>
    <t>GHRL</t>
  </si>
  <si>
    <t>JH126579.1</t>
  </si>
  <si>
    <t>NW_005819028.1</t>
  </si>
  <si>
    <t>3120271-3133054</t>
  </si>
  <si>
    <t>ENSLACG00000018362</t>
  </si>
  <si>
    <t>JH127297.1</t>
  </si>
  <si>
    <t>NW_005819746.1</t>
  </si>
  <si>
    <t>863612-866135</t>
  </si>
  <si>
    <t>ENSLACG00000013474</t>
  </si>
  <si>
    <t>LOC102364818, vasopressin V2 receptor-like</t>
  </si>
  <si>
    <t>TMEM208</t>
  </si>
  <si>
    <t>TMEM179</t>
  </si>
  <si>
    <t>INF2 ||</t>
  </si>
  <si>
    <t>KI635869</t>
  </si>
  <si>
    <t>NW_006890068.1</t>
  </si>
  <si>
    <t>7859487-7868340</t>
  </si>
  <si>
    <t>KI635961</t>
  </si>
  <si>
    <t xml:space="preserve"> NW_006890160.1</t>
  </si>
  <si>
    <t>1944849-1947537</t>
  </si>
  <si>
    <t>AB665982, LOC103185052</t>
  </si>
  <si>
    <t>SEMA3H</t>
  </si>
  <si>
    <t>ZMYND10</t>
  </si>
  <si>
    <t>RASSF1</t>
  </si>
  <si>
    <t>TUSC2</t>
  </si>
  <si>
    <t>GRIP2</t>
  </si>
  <si>
    <t>CAND2</t>
  </si>
  <si>
    <t>||</t>
  </si>
  <si>
    <t>SNX6</t>
  </si>
  <si>
    <t>Japanese lamprey (Lethenteron japonicum)</t>
  </si>
  <si>
    <t>KE993674</t>
  </si>
  <si>
    <t>2386-2392</t>
  </si>
  <si>
    <t>6843-6850</t>
  </si>
  <si>
    <t>SRGAP3/2/1</t>
  </si>
  <si>
    <t>TMEM5</t>
  </si>
  <si>
    <t>SEMA3G/A/B/D/C/E</t>
  </si>
  <si>
    <t>GRM2/3</t>
  </si>
  <si>
    <t>CACNA2D2/1</t>
  </si>
  <si>
    <t>KBTBD8</t>
  </si>
  <si>
    <t>SLC16A7</t>
  </si>
  <si>
    <t>RHOA</t>
  </si>
  <si>
    <t>EMC3</t>
  </si>
  <si>
    <t>SORT1</t>
  </si>
  <si>
    <t>SLC25A26</t>
  </si>
  <si>
    <t>DMTF1</t>
  </si>
  <si>
    <t>MANF</t>
  </si>
  <si>
    <t>FRMD4B/A</t>
  </si>
  <si>
    <t>PMZ_0003232-RA</t>
  </si>
  <si>
    <t>6293186-6301948</t>
  </si>
  <si>
    <t>PMZ_0008155-RA</t>
  </si>
  <si>
    <t>640528-647515</t>
  </si>
  <si>
    <t>Arg8-vasotocin receptor like</t>
  </si>
  <si>
    <t>avpr2</t>
  </si>
  <si>
    <t>GRIP1/2</t>
  </si>
  <si>
    <t>SRGAP2/3</t>
  </si>
  <si>
    <t>LMO6</t>
  </si>
  <si>
    <t>TFE3</t>
  </si>
  <si>
    <t>SEMA3AA/AB/G/D</t>
  </si>
  <si>
    <t>SLC16A1</t>
  </si>
  <si>
    <t>GPX2</t>
  </si>
  <si>
    <t>SORCS1</t>
  </si>
  <si>
    <t>FAM107B</t>
  </si>
  <si>
    <t>* = See Table S</t>
  </si>
  <si>
    <r>
      <rPr>
        <b/>
        <sz val="11"/>
        <color theme="1"/>
        <rFont val="Arial"/>
        <family val="2"/>
        <charset val="161"/>
      </rPr>
      <t>Supplementary Table 4c:</t>
    </r>
    <r>
      <rPr>
        <sz val="11"/>
        <color theme="1"/>
        <rFont val="Arial"/>
        <family val="2"/>
        <charset val="161"/>
      </rPr>
      <t xml:space="preserve"> Microsynteny analysis for VTR1A. In the 'Syntenic genes' column, genes in squares denote gene rearrangements; genes in italics indicate inversions. </t>
    </r>
  </si>
  <si>
    <t>Vasotocin Receptor 1A (VTR1A)</t>
  </si>
  <si>
    <t>Vasotocin Receptor 2A (VTR2A)</t>
  </si>
  <si>
    <t xml:space="preserve">Previous aliases </t>
  </si>
  <si>
    <t>Syntenic genes (VTR1A)</t>
  </si>
  <si>
    <t>Syntenic genes (VTR2A)</t>
  </si>
  <si>
    <t>NC_000012.12</t>
  </si>
  <si>
    <t>63142759-63152810</t>
  </si>
  <si>
    <t>ENSG00000166148</t>
  </si>
  <si>
    <t>12 II 7</t>
  </si>
  <si>
    <t>NC_000012.12 (centromere) II NC_000007.14</t>
  </si>
  <si>
    <t>~40692429 II ~108470422</t>
  </si>
  <si>
    <t>V1aR; AVPR1; AVPR V1a</t>
  </si>
  <si>
    <t>GRIP1</t>
  </si>
  <si>
    <t>~13 genes</t>
  </si>
  <si>
    <t>TBK1</t>
  </si>
  <si>
    <t>XPOT</t>
  </si>
  <si>
    <t>C12orf56</t>
  </si>
  <si>
    <t>C12orf66</t>
  </si>
  <si>
    <t>SRGAP1</t>
  </si>
  <si>
    <t>DPY19L2</t>
  </si>
  <si>
    <t>PPM1H</t>
  </si>
  <si>
    <t>MON2</t>
  </si>
  <si>
    <t>USP15</t>
  </si>
  <si>
    <t>FAM19A2</t>
  </si>
  <si>
    <t>&gt; 50 genes</t>
  </si>
  <si>
    <t>GXYLT1</t>
  </si>
  <si>
    <t>PDZRN4</t>
  </si>
  <si>
    <t>CNTN1 II</t>
  </si>
  <si>
    <t>NRCAML</t>
  </si>
  <si>
    <t>PNPLA8</t>
  </si>
  <si>
    <t>THAP5</t>
  </si>
  <si>
    <t>DNAJB9</t>
  </si>
  <si>
    <t>IMMP2L</t>
  </si>
  <si>
    <t>LRRN3</t>
  </si>
  <si>
    <t>DOCK4</t>
  </si>
  <si>
    <t>ZNF277</t>
  </si>
  <si>
    <t>IFRD1</t>
  </si>
  <si>
    <t>LSMEM1</t>
  </si>
  <si>
    <t>TMEM168</t>
  </si>
  <si>
    <t>BMT2</t>
  </si>
  <si>
    <t>SMIM30</t>
  </si>
  <si>
    <t>GPR85</t>
  </si>
  <si>
    <t>PPP1R3A</t>
  </si>
  <si>
    <t>FOXP2</t>
  </si>
  <si>
    <t>NC_0006479.4</t>
  </si>
  <si>
    <t>26547336-26557930</t>
  </si>
  <si>
    <t>ENSPTRG00000005167</t>
  </si>
  <si>
    <t>NC_036891.1 (centromere) II NC_036886.1</t>
  </si>
  <si>
    <t>~ 47974707 II ~105389057</t>
  </si>
  <si>
    <t>~15 genes</t>
  </si>
  <si>
    <t>C12Horf56</t>
  </si>
  <si>
    <t>C12Horf66</t>
  </si>
  <si>
    <t>NC_018436.2</t>
  </si>
  <si>
    <t>22873386-22883461</t>
  </si>
  <si>
    <t>ENSGGOG00000037345</t>
  </si>
  <si>
    <t xml:space="preserve">NC_018436.2 (centromere) II NC_018431.2 </t>
  </si>
  <si>
    <t>~ 45316954 II ~107375503</t>
  </si>
  <si>
    <t>~40 Mb</t>
  </si>
  <si>
    <t>NC_019826.1</t>
  </si>
  <si>
    <t>49513207-49517221</t>
  </si>
  <si>
    <t>ENSNLEG00000017088</t>
  </si>
  <si>
    <t>11 II 13</t>
  </si>
  <si>
    <t xml:space="preserve">NC_019826.1 (centromere) II NC_019828.1 </t>
  </si>
  <si>
    <t>~ 64224243 II ~59493375</t>
  </si>
  <si>
    <t>C13H7orf60</t>
  </si>
  <si>
    <t>NC_027903.1</t>
  </si>
  <si>
    <t>62120324-62126735</t>
  </si>
  <si>
    <t>ENSMMUG00000000549</t>
  </si>
  <si>
    <t>11 II 3</t>
  </si>
  <si>
    <t xml:space="preserve">NC_027903.1 (centromere) II NC_027895.1 </t>
  </si>
  <si>
    <t>~ 38503610  II ~133899058</t>
  </si>
  <si>
    <t>C11Horf56</t>
  </si>
  <si>
    <t>C11Horf66</t>
  </si>
  <si>
    <t>NC_013904.1</t>
  </si>
  <si>
    <t>52391174-52399758</t>
  </si>
  <si>
    <t>ENSCJAG00000006111</t>
  </si>
  <si>
    <t>9 II 8</t>
  </si>
  <si>
    <t>NC_013904.1 (centromere) II NC_013903.1</t>
  </si>
  <si>
    <t>~ 30477673 II ~77163763</t>
  </si>
  <si>
    <t>C9H12orf56</t>
  </si>
  <si>
    <t>C9H12orf66</t>
  </si>
  <si>
    <t>NC_033666.1</t>
  </si>
  <si>
    <t>73514267-73519446</t>
  </si>
  <si>
    <t>ENSMICG00000038397</t>
  </si>
  <si>
    <t>7 II 11</t>
  </si>
  <si>
    <t>NC_033666.1 II NC_033670.1</t>
  </si>
  <si>
    <t>~68292327  II ~39657253</t>
  </si>
  <si>
    <t>C7H12orf56</t>
  </si>
  <si>
    <t>C7H12orf66</t>
  </si>
  <si>
    <t>NC_000076.6</t>
  </si>
  <si>
    <t>122448499-122453453</t>
  </si>
  <si>
    <t>ENSMUSG00000020123</t>
  </si>
  <si>
    <t>15 II 12</t>
  </si>
  <si>
    <t>NC_000081.6 (closer to telomere)II NC_000078.6</t>
  </si>
  <si>
    <t>~ 92051165 II ~44269130</t>
  </si>
  <si>
    <t>V1a; AVPR; V1aR; Avpr1</t>
  </si>
  <si>
    <t>SCIN</t>
  </si>
  <si>
    <t>ARL4A</t>
  </si>
  <si>
    <t xml:space="preserve"> 	NC_022024.1</t>
  </si>
  <si>
    <t>4257324-4262940</t>
  </si>
  <si>
    <t>ENSMOCG00000008797</t>
  </si>
  <si>
    <t>15 II 1</t>
  </si>
  <si>
    <t xml:space="preserve">NC_022017.1 II NC_022009.1 </t>
  </si>
  <si>
    <t>~ 19024780 II ~72773368</t>
  </si>
  <si>
    <t>~9 genes</t>
  </si>
  <si>
    <t>AC_000162.1</t>
  </si>
  <si>
    <t>50592290-50595770</t>
  </si>
  <si>
    <t>ENSBTAG00000007175</t>
  </si>
  <si>
    <t>5 II 4</t>
  </si>
  <si>
    <t>NC_037332.1II NC_037331.1</t>
  </si>
  <si>
    <t>~ 39770546  II ~49588035</t>
  </si>
  <si>
    <t>C5H12orf56</t>
  </si>
  <si>
    <t>C5H12orf66</t>
  </si>
  <si>
    <t>IMMP2L  II</t>
  </si>
  <si>
    <t xml:space="preserve">NW_006775771.1 </t>
  </si>
  <si>
    <t xml:space="preserve">38348-41865 </t>
  </si>
  <si>
    <t>ENSTTRG00000001865.1</t>
  </si>
  <si>
    <t xml:space="preserve">NW_006782612.1 II NW_006781931.1 </t>
  </si>
  <si>
    <t>~ 988806 II 499046</t>
  </si>
  <si>
    <t>GXYLT1 II</t>
  </si>
  <si>
    <t>NC_009149.2</t>
  </si>
  <si>
    <t>79470270-79474773</t>
  </si>
  <si>
    <t>ENSECAG00000010418</t>
  </si>
  <si>
    <t>6 II 4</t>
  </si>
  <si>
    <t>NC_009149.3 II NC_009147.3</t>
  </si>
  <si>
    <t>~ 60589763 II ~8334837</t>
  </si>
  <si>
    <t>C6H12orf56</t>
  </si>
  <si>
    <t>C6H12orf66</t>
  </si>
  <si>
    <t>NC_006592.3</t>
  </si>
  <si>
    <t>6266217-6269662</t>
  </si>
  <si>
    <t>ENSCAFG00000000339</t>
  </si>
  <si>
    <t>27 II 18 II 14</t>
  </si>
  <si>
    <t>NC_006609.3 II NC_006600.3 II NC_006596.3</t>
  </si>
  <si>
    <t>~  12655021 II ~12134921 II ~50893254</t>
  </si>
  <si>
    <t>CUNH12orf66</t>
  </si>
  <si>
    <t>2 (scaff.)</t>
  </si>
  <si>
    <t>NW_021126247.1</t>
  </si>
  <si>
    <t>10408941-10414046</t>
  </si>
  <si>
    <t xml:space="preserve"> 	114514150 </t>
  </si>
  <si>
    <t xml:space="preserve">2 (scaff.) II 11 II 11 </t>
  </si>
  <si>
    <t>NW_021126247.1 II NC_040913.1 II NC_040913.1</t>
  </si>
  <si>
    <t>~27226243 II ~2077433 II ~2672738</t>
  </si>
  <si>
    <t>C2H12orf56</t>
  </si>
  <si>
    <t>C2H12orf66</t>
  </si>
  <si>
    <t>RXYLT1</t>
  </si>
  <si>
    <t>TAFA2 (FAM19A2)</t>
  </si>
  <si>
    <t>NRCAM</t>
  </si>
  <si>
    <t>PNPLA8 II</t>
  </si>
  <si>
    <t xml:space="preserve">IMMP2L </t>
  </si>
  <si>
    <t>LANCL2</t>
  </si>
  <si>
    <t>EGFR</t>
  </si>
  <si>
    <t>SEC61G</t>
  </si>
  <si>
    <t>NW_011888790.1</t>
  </si>
  <si>
    <t>44926-48380</t>
  </si>
  <si>
    <t>ENSPVAG00000003341.1</t>
  </si>
  <si>
    <t>UnkIIUnk</t>
  </si>
  <si>
    <t>NW_011889222.1 II NW_011888973.1</t>
  </si>
  <si>
    <t>~ 1049718 II ~1273218</t>
  </si>
  <si>
    <t>LOC105302096, AVPR1</t>
  </si>
  <si>
    <t>CNTN1II</t>
  </si>
  <si>
    <t xml:space="preserve">	NC_041729.1</t>
  </si>
  <si>
    <t>160529559-160533982</t>
  </si>
  <si>
    <t xml:space="preserve"> 	100091927</t>
  </si>
  <si>
    <t>2 II 10</t>
  </si>
  <si>
    <t xml:space="preserve">	NC_041729.1 II 	NC_041737.1</t>
  </si>
  <si>
    <t>~150691786 II ~35973550</t>
  </si>
  <si>
    <t xml:space="preserve">	STK38L</t>
  </si>
  <si>
    <t>PPFIBP1</t>
  </si>
  <si>
    <t xml:space="preserve">	RPL18A</t>
  </si>
  <si>
    <t xml:space="preserve">NW_001603029.1 </t>
  </si>
  <si>
    <t>3605-9536</t>
  </si>
  <si>
    <t>ENSOANG00000002085.2</t>
  </si>
  <si>
    <t>UnkIIUnkIIUnkIIUnk</t>
  </si>
  <si>
    <t xml:space="preserve">NW_001773009.1 II NW_001794413.1 II NW_001794388.1 </t>
  </si>
  <si>
    <t>~3148  II ~5993593 II ~59599</t>
  </si>
  <si>
    <t>LOC100091927</t>
  </si>
  <si>
    <t xml:space="preserve">only gene on contig </t>
  </si>
  <si>
    <t>PDZRN4 II</t>
  </si>
  <si>
    <t xml:space="preserve">IFRD1 </t>
  </si>
  <si>
    <t xml:space="preserve">II IMMP2L </t>
  </si>
  <si>
    <t xml:space="preserve">ZNF277 II </t>
  </si>
  <si>
    <t>SCYL2 (~47Mb)</t>
  </si>
  <si>
    <t>C7orf60</t>
  </si>
  <si>
    <t>PPP1R3A II</t>
  </si>
  <si>
    <t>NC_006088.4</t>
  </si>
  <si>
    <t>33298676-33301273</t>
  </si>
  <si>
    <t>ENSGALT00000073363.1</t>
  </si>
  <si>
    <t>28501163-28508107</t>
  </si>
  <si>
    <t>ENSGALG00000009497</t>
  </si>
  <si>
    <t>VT4; VT4R/ annotated as pseudogene</t>
  </si>
  <si>
    <t>C1H12orf66</t>
  </si>
  <si>
    <t>~25 genes</t>
  </si>
  <si>
    <t>CNTN1</t>
  </si>
  <si>
    <t xml:space="preserve"> 	NW_007673013.1</t>
  </si>
  <si>
    <t>833318-835909</t>
  </si>
  <si>
    <t xml:space="preserve">not available </t>
  </si>
  <si>
    <t>NW_007619672.1</t>
  </si>
  <si>
    <t xml:space="preserve">15544-17868 </t>
  </si>
  <si>
    <t>LOC103527585</t>
  </si>
  <si>
    <t>RPL18A</t>
  </si>
  <si>
    <t>1A</t>
  </si>
  <si>
    <t>NC_011463.1</t>
  </si>
  <si>
    <t>32624808-32628422</t>
  </si>
  <si>
    <t>ENSTGUG00000006366</t>
  </si>
  <si>
    <t>27785040-27787243</t>
  </si>
  <si>
    <t>ENSTGUG00000005614</t>
  </si>
  <si>
    <t>VT4; VT4R</t>
  </si>
  <si>
    <t>VT1</t>
  </si>
  <si>
    <t>C1AH12orf66</t>
  </si>
  <si>
    <t>C1AH7orf60</t>
  </si>
  <si>
    <t>NW_017707830.1</t>
  </si>
  <si>
    <t>29683015-29687391</t>
  </si>
  <si>
    <t>20671392-20677406</t>
  </si>
  <si>
    <t>LOC102570746,  arg8-vasotocin receptor-like</t>
  </si>
  <si>
    <t>NC_014780.1</t>
  </si>
  <si>
    <t>50861538-50877718</t>
  </si>
  <si>
    <t>ENSACAG00000000443</t>
  </si>
  <si>
    <t>57154865-57166337</t>
  </si>
  <si>
    <t>ENSACAG00000025984</t>
  </si>
  <si>
    <t>likely present: LOC103278908</t>
  </si>
  <si>
    <t>~20 genes</t>
  </si>
  <si>
    <t>KK082989.1</t>
  </si>
  <si>
    <t>NW_007281411.1</t>
  </si>
  <si>
    <t>2994322-3008117</t>
  </si>
  <si>
    <t>ENSCPBG00000000790</t>
  </si>
  <si>
    <t>KK088205.1</t>
  </si>
  <si>
    <t>NW_007359870.1</t>
  </si>
  <si>
    <t>7082334-7086401</t>
  </si>
  <si>
    <t xml:space="preserve">	ENSCPBG00000026292</t>
  </si>
  <si>
    <t>LOC101945660, [Arg8]-vasotocin receptor-like</t>
  </si>
  <si>
    <t>TWIST1</t>
  </si>
  <si>
    <t>IMMPL2</t>
  </si>
  <si>
    <t>TNNT2</t>
  </si>
  <si>
    <t>LAD1</t>
  </si>
  <si>
    <t>TNNT1</t>
  </si>
  <si>
    <t>PHLDA3</t>
  </si>
  <si>
    <t>NC_030679.1</t>
  </si>
  <si>
    <t>42380832-42386602</t>
  </si>
  <si>
    <t>ENSXETT00000040693.2</t>
  </si>
  <si>
    <t>55974203-55981894</t>
  </si>
  <si>
    <t xml:space="preserve"> ENSXETG00000015741</t>
  </si>
  <si>
    <t>avpr1</t>
  </si>
  <si>
    <t>avpr2.2</t>
  </si>
  <si>
    <t>CDK17</t>
  </si>
  <si>
    <t>C12orf63</t>
  </si>
  <si>
    <t>NEDD1</t>
  </si>
  <si>
    <t>TMPO</t>
  </si>
  <si>
    <t>SLC25A3</t>
  </si>
  <si>
    <t>NUAK1</t>
  </si>
  <si>
    <t>VTR1Aa</t>
  </si>
  <si>
    <t>RPS16</t>
  </si>
  <si>
    <t>OTOGL</t>
  </si>
  <si>
    <t>PTPRQ</t>
  </si>
  <si>
    <t>&gt;50 genes</t>
  </si>
  <si>
    <t>groupXIX</t>
  </si>
  <si>
    <t>4554417-4557763</t>
  </si>
  <si>
    <t>ENSGACG00000003589</t>
  </si>
  <si>
    <t>groupIV</t>
  </si>
  <si>
    <t>18799914-18802428</t>
  </si>
  <si>
    <t>ENSGACG00000018884</t>
  </si>
  <si>
    <t>V1A(1), avpr1b, avtr1a1</t>
  </si>
  <si>
    <t>V2L, si:dkey-257i7.3, V2C</t>
  </si>
  <si>
    <t>CAT</t>
  </si>
  <si>
    <t>IFITM5</t>
  </si>
  <si>
    <t>PTDSS2</t>
  </si>
  <si>
    <t>TMEM168B</t>
  </si>
  <si>
    <t>FBLN1</t>
  </si>
  <si>
    <t>WNT7BB</t>
  </si>
  <si>
    <t>PPARAB</t>
  </si>
  <si>
    <t>CNTN1B</t>
  </si>
  <si>
    <t>NRCAMA</t>
  </si>
  <si>
    <t>VTR2Aa</t>
  </si>
  <si>
    <t>DNAJB9B</t>
  </si>
  <si>
    <t>AKR1B1</t>
  </si>
  <si>
    <t>TFEC</t>
  </si>
  <si>
    <t xml:space="preserve">GPR85 </t>
  </si>
  <si>
    <t>DOCK4B</t>
  </si>
  <si>
    <t>LRRN3B</t>
  </si>
  <si>
    <t>NC_036444.1</t>
  </si>
  <si>
    <t xml:space="preserve"> 28648798-28658225 </t>
  </si>
  <si>
    <t>ENSXMAG00000028037</t>
  </si>
  <si>
    <t>NC_036459.1</t>
  </si>
  <si>
    <t>11331569-11334378</t>
  </si>
  <si>
    <t>ENSXMAG00000026200</t>
  </si>
  <si>
    <t>arg8-vasotocin receptor-like, avpr1ab, LOC102224040</t>
  </si>
  <si>
    <t>LOC102235889, [Arg8]-vasotocin receptor-like</t>
  </si>
  <si>
    <t>FOXP2L</t>
  </si>
  <si>
    <t>CCDC42</t>
  </si>
  <si>
    <t>SLC6A13</t>
  </si>
  <si>
    <t>AKR1D1</t>
  </si>
  <si>
    <t>GXYLT1B</t>
  </si>
  <si>
    <t>TMEM168A</t>
  </si>
  <si>
    <t>NC_041049.1</t>
  </si>
  <si>
    <t>31351607-31356671</t>
  </si>
  <si>
    <t>14954256-14957149</t>
  </si>
  <si>
    <t>avpr1a</t>
  </si>
  <si>
    <t>LOC114465012, arg8-vasotocin receptor-like</t>
  </si>
  <si>
    <t>ANKRD26L</t>
  </si>
  <si>
    <t>CCDC13L</t>
  </si>
  <si>
    <t>AK1D1</t>
  </si>
  <si>
    <t>FBLN1L</t>
  </si>
  <si>
    <t>KLHL10</t>
  </si>
  <si>
    <t>NC_019864.2</t>
  </si>
  <si>
    <t>10989734-1099162</t>
  </si>
  <si>
    <t>ENSORLG00000002126</t>
  </si>
  <si>
    <t>NC_019881.2</t>
  </si>
  <si>
    <t>~4705101</t>
  </si>
  <si>
    <t>v1ar2</t>
  </si>
  <si>
    <t>CDKN1CB</t>
  </si>
  <si>
    <t>LDHBA</t>
  </si>
  <si>
    <t>KISS2</t>
  </si>
  <si>
    <t xml:space="preserve">AKR1B1 </t>
  </si>
  <si>
    <t>LG7</t>
  </si>
  <si>
    <t>NC_031972.2</t>
  </si>
  <si>
    <t>46052883-46057748</t>
  </si>
  <si>
    <t>ENSONIG00000008870</t>
  </si>
  <si>
    <t>LG17</t>
  </si>
  <si>
    <t>NC_031981.2</t>
  </si>
  <si>
    <t>~8048562</t>
  </si>
  <si>
    <t>LOC100711102</t>
  </si>
  <si>
    <t>NC_007136.7</t>
  </si>
  <si>
    <t>1550220-1558366</t>
  </si>
  <si>
    <t>ENSDARG00000077083</t>
  </si>
  <si>
    <t>NC_007115.7</t>
  </si>
  <si>
    <t>~13625053</t>
  </si>
  <si>
    <t>avpr1aa; si:ch211-150f22.3</t>
  </si>
  <si>
    <t>FAM96A</t>
  </si>
  <si>
    <t>CALML4B</t>
  </si>
  <si>
    <t>CLN6B</t>
  </si>
  <si>
    <t>FEM1B</t>
  </si>
  <si>
    <t>ITGA11B</t>
  </si>
  <si>
    <t>CCDC87</t>
  </si>
  <si>
    <t>IRF5</t>
  </si>
  <si>
    <t>TNPO3</t>
  </si>
  <si>
    <t>OPN1SW1</t>
  </si>
  <si>
    <t>CALUA</t>
  </si>
  <si>
    <t>scaffold_152</t>
  </si>
  <si>
    <t>248940-250255</t>
  </si>
  <si>
    <t>ENSGACG00000000737</t>
  </si>
  <si>
    <t>~30715390</t>
  </si>
  <si>
    <t>AVPR1</t>
  </si>
  <si>
    <t>TYMP</t>
  </si>
  <si>
    <t>CAND1</t>
  </si>
  <si>
    <t>DYRK2</t>
  </si>
  <si>
    <t>TMEM19</t>
  </si>
  <si>
    <t>SRGAP1B</t>
  </si>
  <si>
    <t>VTR1Ab</t>
  </si>
  <si>
    <t>CWF19L1</t>
  </si>
  <si>
    <t>FUT9</t>
  </si>
  <si>
    <t>genes not annotated in between</t>
  </si>
  <si>
    <t>APAF1</t>
  </si>
  <si>
    <t>ANKS1B</t>
  </si>
  <si>
    <t>UHRF1BP1L</t>
  </si>
  <si>
    <t>ARFGAP3</t>
  </si>
  <si>
    <t>PACSIN2</t>
  </si>
  <si>
    <t xml:space="preserve">NW_005372536.1 </t>
  </si>
  <si>
    <t>482959-496795</t>
  </si>
  <si>
    <t>ENSXMAG00000023787</t>
  </si>
  <si>
    <t>~6699367</t>
  </si>
  <si>
    <t>arg8-vasotocin receptor</t>
  </si>
  <si>
    <t>RAB3IP</t>
  </si>
  <si>
    <t>PROSER2</t>
  </si>
  <si>
    <t>UPF2</t>
  </si>
  <si>
    <t>RAP1B</t>
  </si>
  <si>
    <t>ACOT1</t>
  </si>
  <si>
    <t>CD9</t>
  </si>
  <si>
    <t>TMEM243</t>
  </si>
  <si>
    <t>CALDL</t>
  </si>
  <si>
    <t>ZC3HAV1</t>
  </si>
  <si>
    <t>SCYL2</t>
  </si>
  <si>
    <t>DEPDC4</t>
  </si>
  <si>
    <t>TCP11L2</t>
  </si>
  <si>
    <t>CKAP4</t>
  </si>
  <si>
    <t>IKBIP</t>
  </si>
  <si>
    <t>1504332-1508551</t>
  </si>
  <si>
    <t>~7619270</t>
  </si>
  <si>
    <t>LOC114464435,  arg8-vasotocin receptor-like</t>
  </si>
  <si>
    <t>ACOT16</t>
  </si>
  <si>
    <t>EPYC</t>
  </si>
  <si>
    <t>PARP12</t>
  </si>
  <si>
    <t>GNS</t>
  </si>
  <si>
    <t>APMAP</t>
  </si>
  <si>
    <t>RASSF3</t>
  </si>
  <si>
    <t>22367200-22376614</t>
  </si>
  <si>
    <t>ENSORLG00000017245</t>
  </si>
  <si>
    <t xml:space="preserve">NC_019881.2 </t>
  </si>
  <si>
    <t>~17147955</t>
  </si>
  <si>
    <t>v1ar1</t>
  </si>
  <si>
    <t>C23h12or66</t>
  </si>
  <si>
    <t>c23h12orf56</t>
  </si>
  <si>
    <t>POLY</t>
  </si>
  <si>
    <t>19426671-19437447</t>
  </si>
  <si>
    <t>ENSONIG00000017980</t>
  </si>
  <si>
    <t>~13505750</t>
  </si>
  <si>
    <t>LOC100695840</t>
  </si>
  <si>
    <t>ECHDC3</t>
  </si>
  <si>
    <t>KCNJ8</t>
  </si>
  <si>
    <t>ABCC9</t>
  </si>
  <si>
    <t>USP6NL</t>
  </si>
  <si>
    <t>CELF2</t>
  </si>
  <si>
    <t>KERA</t>
  </si>
  <si>
    <t>9210711-9213418</t>
  </si>
  <si>
    <t>ENSDARG00000045788</t>
  </si>
  <si>
    <t>17835557-17838335</t>
  </si>
  <si>
    <t>ENSDARG00000076690</t>
  </si>
  <si>
    <t>avpr1ab</t>
  </si>
  <si>
    <t>avpr2l</t>
  </si>
  <si>
    <t>KTLGB</t>
  </si>
  <si>
    <t>IMF2B</t>
  </si>
  <si>
    <t>TMTC1</t>
  </si>
  <si>
    <t>IPO8</t>
  </si>
  <si>
    <t>HCFC2</t>
  </si>
  <si>
    <t>NFYBA</t>
  </si>
  <si>
    <t>CHST11</t>
  </si>
  <si>
    <t>ALDH1L2</t>
  </si>
  <si>
    <t>SAMM50L</t>
  </si>
  <si>
    <t>CHPT1</t>
  </si>
  <si>
    <t>MYBPC1</t>
  </si>
  <si>
    <t>SPI2</t>
  </si>
  <si>
    <t>SPIC</t>
  </si>
  <si>
    <t>VTR2Ab</t>
  </si>
  <si>
    <t>PLXNC1</t>
  </si>
  <si>
    <t>CRADD</t>
  </si>
  <si>
    <t>LG8</t>
  </si>
  <si>
    <t>NC_023186.1</t>
  </si>
  <si>
    <t>47458997-47465626</t>
  </si>
  <si>
    <t>ENSLOCG00000016982</t>
  </si>
  <si>
    <t>NW_006270074.1</t>
  </si>
  <si>
    <t>467850-476904</t>
  </si>
  <si>
    <t>ENSLOCG00000001076</t>
  </si>
  <si>
    <t>LOC102691518</t>
  </si>
  <si>
    <t>~20 Mb</t>
  </si>
  <si>
    <t>FAM180A</t>
  </si>
  <si>
    <t>MTPN</t>
  </si>
  <si>
    <t>CLG8H12orf66</t>
  </si>
  <si>
    <t xml:space="preserve">  </t>
  </si>
  <si>
    <t>KDM5A</t>
  </si>
  <si>
    <t>RAD52</t>
  </si>
  <si>
    <t>JH127196.1</t>
  </si>
  <si>
    <t>NW_005819645.1</t>
  </si>
  <si>
    <t>1049217-1052699</t>
  </si>
  <si>
    <t>ENSLACG00000014523</t>
  </si>
  <si>
    <t>JH127820</t>
  </si>
  <si>
    <t>NW_005820269.1</t>
  </si>
  <si>
    <t>~373370</t>
  </si>
  <si>
    <t>KI635893</t>
  </si>
  <si>
    <t>NW_006890092.1</t>
  </si>
  <si>
    <t>516987-525581</t>
  </si>
  <si>
    <t>KI635990</t>
  </si>
  <si>
    <t>NW_006890189.1</t>
  </si>
  <si>
    <t>1733811-1744399</t>
  </si>
  <si>
    <t>LOC103186238, V2 receptor-like</t>
  </si>
  <si>
    <t>NAMPT</t>
  </si>
  <si>
    <t>EFCAB6</t>
  </si>
  <si>
    <t>SLC6A1</t>
  </si>
  <si>
    <t>PTHLH</t>
  </si>
  <si>
    <t>CCDC91</t>
  </si>
  <si>
    <t>KE993677</t>
  </si>
  <si>
    <t>2802-2815</t>
  </si>
  <si>
    <t>3496-3514</t>
  </si>
  <si>
    <t>LTA4H</t>
  </si>
  <si>
    <t>TCAF2</t>
  </si>
  <si>
    <t>CDK17/16/18</t>
  </si>
  <si>
    <t>DNAH3/7/12/1</t>
  </si>
  <si>
    <t>SRGAP1/2/3</t>
  </si>
  <si>
    <t>KIAA1033</t>
  </si>
  <si>
    <t>CNTN2/5/3/4/1/6</t>
  </si>
  <si>
    <t>LRRN1/3/2</t>
  </si>
  <si>
    <t>FLNA/B/C</t>
  </si>
  <si>
    <t>SLMAP</t>
  </si>
  <si>
    <t>PMZ_0013447-RA</t>
  </si>
  <si>
    <t>12654136..12675190</t>
  </si>
  <si>
    <t>PMZ_0042163-RA</t>
  </si>
  <si>
    <t>11954340-11969247</t>
  </si>
  <si>
    <t>AVPR1A</t>
  </si>
  <si>
    <t>Avpr1b</t>
  </si>
  <si>
    <t>ABT1</t>
  </si>
  <si>
    <t>TTC25</t>
  </si>
  <si>
    <t>CAMTA2</t>
  </si>
  <si>
    <t>DNAH3/1/7</t>
  </si>
  <si>
    <t>KIAA1034</t>
  </si>
  <si>
    <t>CNTN2</t>
  </si>
  <si>
    <t>DENND6A</t>
  </si>
  <si>
    <t>GCC1</t>
  </si>
  <si>
    <r>
      <rPr>
        <b/>
        <sz val="11"/>
        <color theme="1"/>
        <rFont val="Arial"/>
        <family val="2"/>
        <charset val="161"/>
      </rPr>
      <t>Supplementary Table 4d:</t>
    </r>
    <r>
      <rPr>
        <sz val="11"/>
        <color theme="1"/>
        <rFont val="Arial"/>
        <family val="2"/>
        <charset val="161"/>
      </rPr>
      <t xml:space="preserve"> Microsynteny analysis for VTR1B. In the 'Syntenic genes' column, genes in squares denote gene rearrangements; genes in italics indicate inversions.</t>
    </r>
  </si>
  <si>
    <t>Syntenic Genes (VTR1B)</t>
  </si>
  <si>
    <t>NC_000001.11</t>
  </si>
  <si>
    <t>206109849-206117048</t>
  </si>
  <si>
    <t>ENSG00000198049</t>
  </si>
  <si>
    <t>V1bR; AVPR3</t>
  </si>
  <si>
    <t>RAB29</t>
  </si>
  <si>
    <t>SLC41A1</t>
  </si>
  <si>
    <t>PM20D1</t>
  </si>
  <si>
    <t>SLC26A9</t>
  </si>
  <si>
    <t>RAB7B</t>
  </si>
  <si>
    <t>CTSE</t>
  </si>
  <si>
    <t>C1orf186</t>
  </si>
  <si>
    <t>FAM72A</t>
  </si>
  <si>
    <t>SRGAP2</t>
  </si>
  <si>
    <t>IKBKE</t>
  </si>
  <si>
    <t>RASSF5</t>
  </si>
  <si>
    <t>EIF2D</t>
  </si>
  <si>
    <t>DYRK3</t>
  </si>
  <si>
    <t>NC_006468.4</t>
  </si>
  <si>
    <t>184998159-185008779</t>
  </si>
  <si>
    <t>ENSPTRG00000023708</t>
  </si>
  <si>
    <t>C1Horf186</t>
  </si>
  <si>
    <t>NC_018424.2</t>
  </si>
  <si>
    <t>185991853-185999451</t>
  </si>
  <si>
    <t>ENSGGOG00000013058</t>
  </si>
  <si>
    <t>NUCKS1</t>
  </si>
  <si>
    <t>NC_019820.1</t>
  </si>
  <si>
    <t>55640176-55647901</t>
  </si>
  <si>
    <t>ENSNLEG00000000448</t>
  </si>
  <si>
    <t>C5H1orf186</t>
  </si>
  <si>
    <t>NC_027893.1</t>
  </si>
  <si>
    <t>160482394-160488726</t>
  </si>
  <si>
    <t>ENSMMUG00000002255</t>
  </si>
  <si>
    <t>NC_013914.1</t>
  </si>
  <si>
    <t>28140605-28150207</t>
  </si>
  <si>
    <t>ENSCJAG00000047274b</t>
  </si>
  <si>
    <t>C19H1orf186</t>
  </si>
  <si>
    <t>NC_033686.1</t>
  </si>
  <si>
    <t>29843828-29850128</t>
  </si>
  <si>
    <t>ENSMICG00000047529</t>
  </si>
  <si>
    <t>C27H1orf186</t>
  </si>
  <si>
    <t>NC_000067.6</t>
  </si>
  <si>
    <t>131599114-131612000</t>
  </si>
  <si>
    <t>ENSMUSG00000026432</t>
  </si>
  <si>
    <t>VIBR; VPR3; AVPR3; V3/V1b</t>
  </si>
  <si>
    <t>NC_022013.1</t>
  </si>
  <si>
    <t>22094859-22103639</t>
  </si>
  <si>
    <t>ENSMOCG00000002679</t>
  </si>
  <si>
    <t>AC_000173.1</t>
  </si>
  <si>
    <t>3726354-3731874</t>
  </si>
  <si>
    <t>ENSBTAG00000017301</t>
  </si>
  <si>
    <t>C16H1orf186</t>
  </si>
  <si>
    <t>NW_006798649.1</t>
  </si>
  <si>
    <t>6994-79071</t>
  </si>
  <si>
    <t>ENSTTRG00000009361</t>
  </si>
  <si>
    <t>NC_009148.2</t>
  </si>
  <si>
    <t>2416640-2424080</t>
  </si>
  <si>
    <t>ENSECAG00000013720</t>
  </si>
  <si>
    <t>NC_006620.3</t>
  </si>
  <si>
    <t>2440615-2446037</t>
  </si>
  <si>
    <t>ENSCAFG00000010214</t>
  </si>
  <si>
    <t>C38H1orf186</t>
  </si>
  <si>
    <t>NC_040917.1</t>
  </si>
  <si>
    <t>5449594-5451762</t>
  </si>
  <si>
    <t xml:space="preserve">	114512101</t>
  </si>
  <si>
    <t>RHEX</t>
  </si>
  <si>
    <t>NW_011888998.1</t>
  </si>
  <si>
    <t>7745-9572</t>
  </si>
  <si>
    <t>ENSPVAG00000000724.1</t>
  </si>
  <si>
    <t>LOC105300650, AVPR3</t>
  </si>
  <si>
    <t>NC_041734.1</t>
  </si>
  <si>
    <t>62304260-62308845</t>
  </si>
  <si>
    <t xml:space="preserve">	100080825</t>
  </si>
  <si>
    <t xml:space="preserve">NW_001693435.1 </t>
  </si>
  <si>
    <t>3819-8220</t>
  </si>
  <si>
    <t>LOC100080825</t>
  </si>
  <si>
    <t>TMEM81</t>
  </si>
  <si>
    <t>TMCC2</t>
  </si>
  <si>
    <t>IL10</t>
  </si>
  <si>
    <t>YOD1</t>
  </si>
  <si>
    <t>SNORA7</t>
  </si>
  <si>
    <t>NC_006113.4</t>
  </si>
  <si>
    <t>2366153-2368135</t>
  </si>
  <si>
    <t>ENSGALG00000000788</t>
  </si>
  <si>
    <t>AVT2R</t>
  </si>
  <si>
    <t>ELK4</t>
  </si>
  <si>
    <t>SLC45A3</t>
  </si>
  <si>
    <t>NW_007621465.1</t>
  </si>
  <si>
    <t>318962-320774</t>
  </si>
  <si>
    <t>NW_002198144.1</t>
  </si>
  <si>
    <t>89404-92009</t>
  </si>
  <si>
    <t>ENSTGUG00000017506</t>
  </si>
  <si>
    <t>VT2; AVT2R</t>
  </si>
  <si>
    <t>DDX20</t>
  </si>
  <si>
    <t>KCND3</t>
  </si>
  <si>
    <t>CTTNBP2N2L</t>
  </si>
  <si>
    <t>WNT2B</t>
  </si>
  <si>
    <t>ST7L</t>
  </si>
  <si>
    <t>NW_017713700.1</t>
  </si>
  <si>
    <t>695343-700446</t>
  </si>
  <si>
    <t>CUNH1orf186</t>
  </si>
  <si>
    <t xml:space="preserve"> GL343228.1</t>
  </si>
  <si>
    <t>NW_003338775.1</t>
  </si>
  <si>
    <t>988987-997249</t>
  </si>
  <si>
    <t>ENSACAG00000024072</t>
  </si>
  <si>
    <t>KK083035.1</t>
  </si>
  <si>
    <t>NW_007281457.1</t>
  </si>
  <si>
    <t>1690896-1696595</t>
  </si>
  <si>
    <t>ENSCPBG00000001806</t>
  </si>
  <si>
    <t>AVPR3</t>
  </si>
  <si>
    <t>NC_030678.1</t>
  </si>
  <si>
    <t>65411505-65415512</t>
  </si>
  <si>
    <t xml:space="preserve">Three-spined stickleback (Gasterosteus aculeatus) </t>
  </si>
  <si>
    <t>~610614</t>
  </si>
  <si>
    <t>MYOG</t>
  </si>
  <si>
    <t>PPFIA4</t>
  </si>
  <si>
    <t>TFEB</t>
  </si>
  <si>
    <t>TMEM183A</t>
  </si>
  <si>
    <t>FOXP4</t>
  </si>
  <si>
    <t>FAM72B</t>
  </si>
  <si>
    <t xml:space="preserve">NC_036462.1 </t>
  </si>
  <si>
    <t>~22651134</t>
  </si>
  <si>
    <t xml:space="preserve">	NC_041048.1</t>
  </si>
  <si>
    <t>~23011583</t>
  </si>
  <si>
    <t>PPFIA2L</t>
  </si>
  <si>
    <t>CCDC40</t>
  </si>
  <si>
    <t>MDFI</t>
  </si>
  <si>
    <t>~28293965</t>
  </si>
  <si>
    <t>TMEM183B</t>
  </si>
  <si>
    <t>~25363459</t>
  </si>
  <si>
    <t xml:space="preserve">	NC_007122.7</t>
  </si>
  <si>
    <t>~21910251</t>
  </si>
  <si>
    <t>LG3</t>
  </si>
  <si>
    <t xml:space="preserve">NC_023181.1 </t>
  </si>
  <si>
    <t>~35382590</t>
  </si>
  <si>
    <t>PRELP</t>
  </si>
  <si>
    <t>CMRF35L9</t>
  </si>
  <si>
    <t>MUC2</t>
  </si>
  <si>
    <t>JH127167.1</t>
  </si>
  <si>
    <t>NW_005819616.1</t>
  </si>
  <si>
    <t>895053-901723</t>
  </si>
  <si>
    <t>ENSLACG00000013680</t>
  </si>
  <si>
    <t>KI635924</t>
  </si>
  <si>
    <t>NW_006890123.1</t>
  </si>
  <si>
    <t>417088-419796</t>
  </si>
  <si>
    <t>SLC16A4</t>
  </si>
  <si>
    <t>LAMTOR5</t>
  </si>
  <si>
    <t>PROK1</t>
  </si>
  <si>
    <t>KCNC4</t>
  </si>
  <si>
    <t>SYPL2</t>
  </si>
  <si>
    <t>ATXN7L2</t>
  </si>
  <si>
    <t>Inshore hagfish (Eptatretus burgeri)</t>
  </si>
  <si>
    <r>
      <rPr>
        <b/>
        <sz val="11"/>
        <color theme="1"/>
        <rFont val="Arial"/>
        <family val="2"/>
        <charset val="161"/>
      </rPr>
      <t>Supplementary Table 4e:</t>
    </r>
    <r>
      <rPr>
        <sz val="11"/>
        <color theme="1"/>
        <rFont val="Arial"/>
        <family val="2"/>
        <charset val="161"/>
      </rPr>
      <t xml:space="preserve"> Microsynteny analysis for VTR2C. In the 'Syntenic genes' column, genes in squares denote gene rearrangements; genes in italics indicate inversions.</t>
    </r>
  </si>
  <si>
    <t>Syntenic genes (VTR2C)</t>
  </si>
  <si>
    <t>Xq28</t>
  </si>
  <si>
    <t>NC_000023.11</t>
  </si>
  <si>
    <t>153902531-153907166</t>
  </si>
  <si>
    <t>ENSG00000126895</t>
  </si>
  <si>
    <t>DI1; DIR; NDI; V2R; ADHR; DIR3</t>
  </si>
  <si>
    <t>PLXNB3</t>
  </si>
  <si>
    <t>SRPK3</t>
  </si>
  <si>
    <t>IDH3G</t>
  </si>
  <si>
    <t>SSR4</t>
  </si>
  <si>
    <t>PDZD4</t>
  </si>
  <si>
    <t>L1CAM</t>
  </si>
  <si>
    <t>LCA10</t>
  </si>
  <si>
    <t>ARHGAP4</t>
  </si>
  <si>
    <t>NAA10</t>
  </si>
  <si>
    <t>RENBP</t>
  </si>
  <si>
    <t>HCFC1</t>
  </si>
  <si>
    <t>TMEM187</t>
  </si>
  <si>
    <t>IRAK1</t>
  </si>
  <si>
    <t>MECP2</t>
  </si>
  <si>
    <t>X</t>
  </si>
  <si>
    <t>NC_036902.1</t>
  </si>
  <si>
    <t>149262985-149266229</t>
  </si>
  <si>
    <t>ENSPTRG00000033849</t>
  </si>
  <si>
    <t>NC_018447.2</t>
  </si>
  <si>
    <t>154243887-154246414</t>
  </si>
  <si>
    <t>ENSGGOG00000027387</t>
  </si>
  <si>
    <t>NC_019841.1</t>
  </si>
  <si>
    <t>139620495-139622932</t>
  </si>
  <si>
    <t>ENSNLEG00000013671</t>
  </si>
  <si>
    <t>NC_027913.1</t>
  </si>
  <si>
    <t>147380143-147382642</t>
  </si>
  <si>
    <t xml:space="preserve">ENSMMUG00000045962 </t>
  </si>
  <si>
    <t>NC_013918.1</t>
  </si>
  <si>
    <t>140442283-140443346</t>
  </si>
  <si>
    <t>ENSCJAG00000011022</t>
  </si>
  <si>
    <t xml:space="preserve">NC_033692.1 </t>
  </si>
  <si>
    <t>74918489-74922240</t>
  </si>
  <si>
    <t>ENSMICG00000037091</t>
  </si>
  <si>
    <t>NC_000086.7</t>
  </si>
  <si>
    <t>73891798-73894428</t>
  </si>
  <si>
    <t>ENSMUSG00000031390</t>
  </si>
  <si>
    <t>DI1; DIR; ND1; V2R; ADHR; VPV2R</t>
  </si>
  <si>
    <t>NW_004949227.1</t>
  </si>
  <si>
    <t>74039-75983</t>
  </si>
  <si>
    <t>ENSMOCG00000012257</t>
  </si>
  <si>
    <t>NC_037357.1</t>
  </si>
  <si>
    <t>37121565-37125020</t>
  </si>
  <si>
    <t>ENSBTAG00000047138</t>
  </si>
  <si>
    <t>NW_006784311.1</t>
  </si>
  <si>
    <t>573088-574860</t>
  </si>
  <si>
    <t>ENSTTRG00000007453</t>
  </si>
  <si>
    <t>NC_009175.3</t>
  </si>
  <si>
    <t>126417397-126429661</t>
  </si>
  <si>
    <t>ENSECAG00000022974</t>
  </si>
  <si>
    <t>NC_006621.3</t>
  </si>
  <si>
    <t>121752283-121754794</t>
  </si>
  <si>
    <t>ENSCAFG00000019402</t>
  </si>
  <si>
    <t xml:space="preserve">NC_040911.1 </t>
  </si>
  <si>
    <t>99475673-99478331</t>
  </si>
  <si>
    <t xml:space="preserve"> 	114505728</t>
  </si>
  <si>
    <t>NW_011889056.1</t>
  </si>
  <si>
    <t>45661-47320</t>
  </si>
  <si>
    <t>ENSPVAG00000000461.1</t>
  </si>
  <si>
    <t>DIR, DIR3, V2R</t>
  </si>
  <si>
    <t>NC_041733.1</t>
  </si>
  <si>
    <t>19716440-19720898</t>
  </si>
  <si>
    <t xml:space="preserve">	100091389</t>
  </si>
  <si>
    <t>V2</t>
  </si>
  <si>
    <t>NUDT16</t>
  </si>
  <si>
    <t xml:space="preserve">NW_001786488.1 </t>
  </si>
  <si>
    <t>10954-15088</t>
  </si>
  <si>
    <t>ENSOANG00000005890</t>
  </si>
  <si>
    <t xml:space="preserve">DELETED </t>
  </si>
  <si>
    <t xml:space="preserve">NW_017710695.1 </t>
  </si>
  <si>
    <t>~123779</t>
  </si>
  <si>
    <t>?</t>
  </si>
  <si>
    <t>CCDC120</t>
  </si>
  <si>
    <t>ATP2B3</t>
  </si>
  <si>
    <t>3 genes</t>
  </si>
  <si>
    <t>KK085981.1</t>
  </si>
  <si>
    <t>NW_007284486.1</t>
  </si>
  <si>
    <t>166-3366</t>
  </si>
  <si>
    <t>ENSCPBG00000006489</t>
  </si>
  <si>
    <t>88181923-88196672</t>
  </si>
  <si>
    <t>ENSACAG00000021016</t>
  </si>
  <si>
    <t>HAUS7</t>
  </si>
  <si>
    <t>FLNA</t>
  </si>
  <si>
    <t>RAB7A</t>
  </si>
  <si>
    <t>NC_030684.1</t>
  </si>
  <si>
    <t>12407743-12454885</t>
  </si>
  <si>
    <t>SLC31A2</t>
  </si>
  <si>
    <t>OPN1LW</t>
  </si>
  <si>
    <t>BRINP1</t>
  </si>
  <si>
    <t>ASTN2</t>
  </si>
  <si>
    <t>TRIM32</t>
  </si>
  <si>
    <t>PAPPA</t>
  </si>
  <si>
    <t>FAM107BL</t>
  </si>
  <si>
    <t>NT5DC2</t>
  </si>
  <si>
    <t>groupXII</t>
  </si>
  <si>
    <t>10794244-10798372</t>
  </si>
  <si>
    <t>ENSGACG00000008681</t>
  </si>
  <si>
    <t>V2A(2), avpr2a, si:dkey-7i1.7, avpr2</t>
  </si>
  <si>
    <t>HUWE1</t>
  </si>
  <si>
    <t>PHF8</t>
  </si>
  <si>
    <t>WNK3</t>
  </si>
  <si>
    <t>FAM3A</t>
  </si>
  <si>
    <t>VTR2Ca</t>
  </si>
  <si>
    <t>ARHGAP4A</t>
  </si>
  <si>
    <t>GALNT6</t>
  </si>
  <si>
    <t>ADCY6B</t>
  </si>
  <si>
    <t>NC_036443.1</t>
  </si>
  <si>
    <t>14735505-14781990</t>
  </si>
  <si>
    <t>ENSXMAG00000010783</t>
  </si>
  <si>
    <t>LOC102222176</t>
  </si>
  <si>
    <t>CERKL</t>
  </si>
  <si>
    <t>G6PD</t>
  </si>
  <si>
    <t>NC_041050.1</t>
  </si>
  <si>
    <t>29995115-30013402</t>
  </si>
  <si>
    <t>LOC114466528, vasopressin V2 receptor-like</t>
  </si>
  <si>
    <t>GALNT6L</t>
  </si>
  <si>
    <t>ADCY6BL</t>
  </si>
  <si>
    <t>NC_019865.2</t>
  </si>
  <si>
    <t>11707458-11723835</t>
  </si>
  <si>
    <t>ENSORLG00000007088</t>
  </si>
  <si>
    <t>avpr2, avpr2a, V2A(2), si:dkey-7i1.7</t>
  </si>
  <si>
    <t>CERK</t>
  </si>
  <si>
    <t>LG20</t>
  </si>
  <si>
    <t>NC_031984.1</t>
  </si>
  <si>
    <t>24721380-24735737</t>
  </si>
  <si>
    <t xml:space="preserve"> ENSONIG00000012001</t>
  </si>
  <si>
    <t>LOC100707194</t>
  </si>
  <si>
    <t xml:space="preserve">  NC_007134.7</t>
  </si>
  <si>
    <t>25037773-25067138</t>
  </si>
  <si>
    <t>ENSDARG00000007436</t>
  </si>
  <si>
    <t>AVPR2A.A</t>
  </si>
  <si>
    <t>PA2G4B</t>
  </si>
  <si>
    <t>ERBB3B</t>
  </si>
  <si>
    <t>CASP9</t>
  </si>
  <si>
    <t>NOL9</t>
  </si>
  <si>
    <t>ZBTB48</t>
  </si>
  <si>
    <t>KLHL21</t>
  </si>
  <si>
    <t>13523684-13526742</t>
  </si>
  <si>
    <t>ENSGACG00000010636</t>
  </si>
  <si>
    <t>XKR7</t>
  </si>
  <si>
    <t>CCM2L</t>
  </si>
  <si>
    <t>CABLES2B</t>
  </si>
  <si>
    <t>HSD17B10</t>
  </si>
  <si>
    <t>FAM120C</t>
  </si>
  <si>
    <t>VTR2Cb</t>
  </si>
  <si>
    <t>LIMA1A</t>
  </si>
  <si>
    <t>SPRYD3</t>
  </si>
  <si>
    <t>IGFBP6B</t>
  </si>
  <si>
    <t>PYM1</t>
  </si>
  <si>
    <t>PAN2</t>
  </si>
  <si>
    <t xml:space="preserve">NC_036443.1 </t>
  </si>
  <si>
    <t>28861257-28868412</t>
  </si>
  <si>
    <t>ENSXMAG00000009554</t>
  </si>
  <si>
    <t>NCR2</t>
  </si>
  <si>
    <t xml:space="preserve">	CMRF35L5</t>
  </si>
  <si>
    <t>LIMA1</t>
  </si>
  <si>
    <t>SPRYD3L</t>
  </si>
  <si>
    <t>PIP4K2C</t>
  </si>
  <si>
    <t>GPR182L</t>
  </si>
  <si>
    <t xml:space="preserve">NC_041050.1 </t>
  </si>
  <si>
    <t>687738-692617</t>
  </si>
  <si>
    <t>LOC114466970</t>
  </si>
  <si>
    <t>CABLES1</t>
  </si>
  <si>
    <t>GPR182</t>
  </si>
  <si>
    <t>26334939-26347670</t>
  </si>
  <si>
    <t>ENSORLG00000016671</t>
  </si>
  <si>
    <t>LOC101170270</t>
  </si>
  <si>
    <t>NC_031984.2</t>
  </si>
  <si>
    <t>6387669-6398723</t>
  </si>
  <si>
    <t>LOC102080933</t>
  </si>
  <si>
    <t>TOR1A</t>
  </si>
  <si>
    <t xml:space="preserve">	NC_007134.7 </t>
  </si>
  <si>
    <t>18563445-18580428</t>
  </si>
  <si>
    <t>ENSDARG00000029219</t>
  </si>
  <si>
    <t>avpr2ab</t>
  </si>
  <si>
    <t>NUCKS1B</t>
  </si>
  <si>
    <t>FAM19A4A</t>
  </si>
  <si>
    <t>FAM19A1A</t>
  </si>
  <si>
    <t>SEPS2</t>
  </si>
  <si>
    <t>IKBKG</t>
  </si>
  <si>
    <t>ARHGAP4B</t>
  </si>
  <si>
    <t>AHAT01043508.1</t>
  </si>
  <si>
    <t>NW_006270651.1</t>
  </si>
  <si>
    <t>232-3820</t>
  </si>
  <si>
    <t>ENSLOCG00000000338</t>
  </si>
  <si>
    <t>LOC102698998,V2-like</t>
  </si>
  <si>
    <t>NW_017710695.1 </t>
  </si>
  <si>
    <t>1126070-1202567</t>
  </si>
  <si>
    <t>ENSLACG00000014898</t>
  </si>
  <si>
    <t>BCAP31</t>
  </si>
  <si>
    <t>SLC6A8</t>
  </si>
  <si>
    <r>
      <rPr>
        <b/>
        <sz val="11"/>
        <color theme="1"/>
        <rFont val="Arial"/>
        <family val="2"/>
        <charset val="161"/>
      </rPr>
      <t>Supplementary Table 4f</t>
    </r>
    <r>
      <rPr>
        <sz val="11"/>
        <color theme="1"/>
        <rFont val="Arial"/>
        <family val="2"/>
        <charset val="161"/>
      </rPr>
      <t>: SynMap hits between scaffolds FYBX02010521.1 and FYBX02010841.1 (inshore hagfish)and chromosomes in human, chicken, zebrafish and sea lamprey where VTR1A and/or VTR2A are located. Genes in capital letters in the synteny of the hagfish receptors are genes which are annotated as such in the Ensembl database. Genes in lowercase letters are genes we annotated based on the SynMap results. Next to each gene hit in human, chicken, zebrafish and sea lamprey we note the position of the gene in the respective chromosome. Highlighted in colours are the genes that are found in a 10-gene window from the respective OTR-VTRs.</t>
    </r>
  </si>
  <si>
    <t>TMCC3 (94975398)</t>
  </si>
  <si>
    <t>ASB15 (123268918)</t>
  </si>
  <si>
    <t>TMCC3 (45165480)</t>
  </si>
  <si>
    <t>GRIP1 (34431197)</t>
  </si>
  <si>
    <t>ITIH5 (4154565)</t>
  </si>
  <si>
    <t>ASB15 (22063816)</t>
  </si>
  <si>
    <t>FRMD4A (6744907)</t>
  </si>
  <si>
    <t>SCYL2 (47076946)</t>
  </si>
  <si>
    <t>SCUBE1 (68715577)</t>
  </si>
  <si>
    <t>MYO9AB (1608794)/NELL2A (899246)/FANCA (38456125)</t>
  </si>
  <si>
    <t>TMCC3 (24846749)</t>
  </si>
  <si>
    <t>GRIP1 (12100462)/LAMB1B (24793170)</t>
  </si>
  <si>
    <r>
      <t>GXYLT1B</t>
    </r>
    <r>
      <rPr>
        <sz val="11"/>
        <color theme="1"/>
        <rFont val="Arial"/>
        <family val="2"/>
        <charset val="161"/>
      </rPr>
      <t>/ GXYLT1A (333653)</t>
    </r>
  </si>
  <si>
    <t>WASLA (28611284)</t>
  </si>
  <si>
    <t>SCYL2 (25143681)</t>
  </si>
  <si>
    <t>SCUBE1 (7978110)</t>
  </si>
  <si>
    <t>ASB14 (8991578)</t>
  </si>
  <si>
    <t>FAM107B (8939815)</t>
  </si>
  <si>
    <t>FRMD4A (897817)</t>
  </si>
  <si>
    <t>FYBX02010521.1</t>
  </si>
  <si>
    <t>1075197-1157936</t>
  </si>
  <si>
    <t>ENSEBUG00000001467</t>
  </si>
  <si>
    <t>FYBX02010841.1</t>
  </si>
  <si>
    <t>2971478-2997887</t>
  </si>
  <si>
    <t>ENSEBUG00000007964</t>
  </si>
  <si>
    <t>IIDSTYK</t>
  </si>
  <si>
    <t>myo9ab/nell2a/fanca</t>
  </si>
  <si>
    <t>grip1/lamb1b</t>
  </si>
  <si>
    <t>PIPOX</t>
  </si>
  <si>
    <t>slc6a6</t>
  </si>
  <si>
    <t>ITIH4</t>
  </si>
  <si>
    <t>PDZRN4II</t>
  </si>
  <si>
    <t>IIkcnq3/2b</t>
  </si>
  <si>
    <t>ASB15B/asb14/wasla</t>
  </si>
  <si>
    <t>fam107b</t>
  </si>
  <si>
    <t>frmd4a</t>
  </si>
  <si>
    <t>scyl2</t>
  </si>
  <si>
    <t>SLC35C1</t>
  </si>
  <si>
    <t>skube1</t>
  </si>
  <si>
    <r>
      <rPr>
        <b/>
        <sz val="11"/>
        <color theme="1"/>
        <rFont val="Arial"/>
        <family val="2"/>
        <charset val="161"/>
      </rPr>
      <t>Supplementary Table 4g</t>
    </r>
    <r>
      <rPr>
        <sz val="11"/>
        <color theme="1"/>
        <rFont val="Arial"/>
        <family val="2"/>
        <charset val="161"/>
      </rPr>
      <t>: SynMap hits between scaffolds FYBX02010521.1 and FYBX02010841.1 (inshore hagfish) and chromosomes in human, chicken, zebrafish and sea lamprey where OTR and/or VTR2B are located. Genes in capital letters in the synteny of the hagfish receptors are genes which are annotated as such in the Ensembl database. Genes in lowercase letters are genes we annotated based on the SynMap results. Next to each gene hit in human, chicken, zebrafish and sea lamprey we note the position of the gene in the respective chromosome. Highlighted in colours are the genes that are found in a 10-gene window from the respective OTR-VTRs.</t>
    </r>
  </si>
  <si>
    <t>~3799431</t>
  </si>
  <si>
    <t>TMCC1 (129389173)</t>
  </si>
  <si>
    <t>GXYLT2 (73004249)</t>
  </si>
  <si>
    <t>PDZRN3 (73432516)</t>
  </si>
  <si>
    <t>TUSC2 (50363788)/RASSF1 (50368012)</t>
  </si>
  <si>
    <t>~18676313</t>
  </si>
  <si>
    <t>PLXND1 (16533598)</t>
  </si>
  <si>
    <t>TMCC1 (19650809)</t>
  </si>
  <si>
    <t>GRIP2 (11033192)</t>
  </si>
  <si>
    <t>GXYLT2 (16533598)</t>
  </si>
  <si>
    <t>PDZRN3 (16642422)</t>
  </si>
  <si>
    <t>ASB14 (8627546)</t>
  </si>
  <si>
    <t>FRMD4B (15331355)</t>
  </si>
  <si>
    <t>TUSC2 (141586)</t>
  </si>
  <si>
    <t>CASKB (59516590)</t>
  </si>
  <si>
    <t>GXYLT2 (44095135)</t>
  </si>
  <si>
    <t>PDZRN3B (44176675)</t>
  </si>
  <si>
    <t>KCNQ2 (58374317)</t>
  </si>
  <si>
    <t xml:space="preserve">FRMD4BA </t>
  </si>
  <si>
    <t>TUSC2A (54072531)</t>
  </si>
  <si>
    <t>PDZRN4 (9216872)</t>
  </si>
  <si>
    <t>IIDSTYK/plxnd1</t>
  </si>
  <si>
    <t>caskb</t>
  </si>
  <si>
    <t>grip1/2</t>
  </si>
  <si>
    <t>IIkcnq2</t>
  </si>
  <si>
    <t>ASB15B</t>
  </si>
  <si>
    <t>frmdb4ba</t>
  </si>
  <si>
    <t>tusc2a/rassf1</t>
  </si>
  <si>
    <r>
      <t xml:space="preserve">Supplementary Table 5: </t>
    </r>
    <r>
      <rPr>
        <sz val="11"/>
        <color theme="1"/>
        <rFont val="Arial"/>
        <family val="2"/>
        <charset val="161"/>
      </rPr>
      <t>Microsynteny analysis (10-gene window) for putative VT and VTR progenitor genes in invertebrates.</t>
    </r>
  </si>
  <si>
    <t>Putative gene</t>
  </si>
  <si>
    <t>Chromosome/Scaffold</t>
  </si>
  <si>
    <t># of Exons</t>
  </si>
  <si>
    <t>Adjacent genes</t>
  </si>
  <si>
    <t>Aliases</t>
  </si>
  <si>
    <t>Relevant studies</t>
  </si>
  <si>
    <t>NM_001135841.1</t>
  </si>
  <si>
    <t xml:space="preserve">931384-934348 </t>
  </si>
  <si>
    <t>ENSCING00000014825</t>
  </si>
  <si>
    <t>meta2,tcf/lef,hnf6,ftzf,nox4,*,smad4,bach,nox2,neurogenin,gat-l</t>
  </si>
  <si>
    <t>ci-vp</t>
  </si>
  <si>
    <t>Kawada et al. 2008</t>
  </si>
  <si>
    <t>XM_002608950.1</t>
  </si>
  <si>
    <t>306280-311369</t>
  </si>
  <si>
    <t>rec8l1,timd2,my19/mlrc2,hmg20a,ggd3/stsia1,*,avp,lgl1,cpe,mc1,catsper4/umod,anapc4</t>
  </si>
  <si>
    <t>this study</t>
  </si>
  <si>
    <t>XM_002608951.1</t>
  </si>
  <si>
    <t>334826-338621</t>
  </si>
  <si>
    <t>rec8l1,timd2,my19/mlrc2,hmg20a,ggd3/stsia1,avp,*,lgl1,cpe,mc1,catsper4/umod,anapc4</t>
  </si>
  <si>
    <t>XP_002608996.1</t>
  </si>
  <si>
    <t>979-5187</t>
  </si>
  <si>
    <t>*,st8sia1,hmg20a,mrcl2a,mrcl3,mgc84288,tsga2,d3mm3e/wdr54</t>
  </si>
  <si>
    <t>California sea hare (Aplysia Californica)</t>
  </si>
  <si>
    <t>NW_004797283.1</t>
  </si>
  <si>
    <t>1722032-1767365</t>
  </si>
  <si>
    <t>territory not annotated</t>
  </si>
  <si>
    <t>Lys-conopressin preprohormone,LOC100533519</t>
  </si>
  <si>
    <t xml:space="preserve">NM_001038459.1 </t>
  </si>
  <si>
    <t>4866111-4866576</t>
  </si>
  <si>
    <t>F39C12.4</t>
  </si>
  <si>
    <t>npr1,hum10,migl3,ztf16,odd1,*,tsp14,ardd23,ifa3,tyra3,act4</t>
  </si>
  <si>
    <t>nematocin,ntc-1</t>
  </si>
  <si>
    <t>Garrison et al. 2012</t>
  </si>
  <si>
    <t>Putative Gene</t>
  </si>
  <si>
    <t>NCBI/UCSC Accession</t>
  </si>
  <si>
    <t>VTR</t>
  </si>
  <si>
    <t>NC_020174.2</t>
  </si>
  <si>
    <t>6,084,932-6,093,045</t>
  </si>
  <si>
    <t>ENSCING00000006620</t>
  </si>
  <si>
    <t>kdm1a,dip2a,nip7,nme8,ciic3,*,armh3,epn1/2/3,rabggtb,morn5,alp3</t>
  </si>
  <si>
    <t>ci-vp-r</t>
  </si>
  <si>
    <t>gw.339.30.1/g35845.t1</t>
  </si>
  <si>
    <t>433092-487440</t>
  </si>
  <si>
    <t>notch2,jag2,crb,eys,col12/19a1,*,sec61b,oxtr/avpr1a,sec61b,nckap51,astar2</t>
  </si>
  <si>
    <t>OXTR/AVPR1A/AVPR2</t>
  </si>
  <si>
    <t>gw.339.34.1/g35848</t>
  </si>
  <si>
    <t>533289-585286</t>
  </si>
  <si>
    <t>crb,eys,col12/19a1,oxtr/avpr1a,sec61b,*,sec61b,nckap51,astar2,scube3,fbn3</t>
  </si>
  <si>
    <t>gw.97.4.1/g17605</t>
  </si>
  <si>
    <t>28795-64405</t>
  </si>
  <si>
    <t>pex14,casz1,lrr23/37.ftsj1,hes1,*,pm20d1,armc4,tpt1,bdt.ola1</t>
  </si>
  <si>
    <t>NW_004798116.1</t>
  </si>
  <si>
    <t>316996-317091</t>
  </si>
  <si>
    <t>*,pou1f1,wac</t>
  </si>
  <si>
    <t>LOC101855830, isotocin receptor-like</t>
  </si>
  <si>
    <t>I</t>
  </si>
  <si>
    <t>NM_060792</t>
  </si>
  <si>
    <t>12621171-12623084</t>
  </si>
  <si>
    <t>T07D10.2</t>
  </si>
  <si>
    <t>hmg20,ssp37,mec19,dlk1,clec102,*,flp33,clec15,clec13,mcrs1,atp1</t>
  </si>
  <si>
    <t>nematocin receptor 2, ntr-1</t>
  </si>
  <si>
    <t>NM_078076</t>
  </si>
  <si>
    <t>14925033-14928934</t>
  </si>
  <si>
    <t>F14F4.1</t>
  </si>
  <si>
    <t>flp8,daf6,nac1,lips8,hex5,*,mrp5,pag3,rgs10,rgs11,tbs1</t>
  </si>
  <si>
    <t>nematocin receptor 2, ntr-2</t>
  </si>
  <si>
    <t>DNA transposable elements flanking the OT-region.</t>
  </si>
  <si>
    <r>
      <rPr>
        <b/>
        <sz val="11"/>
        <color theme="1"/>
        <rFont val="Arial"/>
        <family val="2"/>
        <charset val="161"/>
      </rPr>
      <t>Supplementary Table 6</t>
    </r>
    <r>
      <rPr>
        <sz val="11"/>
        <color theme="1"/>
        <rFont val="Arial"/>
        <family val="2"/>
        <charset val="161"/>
      </rPr>
      <t>: DNA transposable elements flanking the human OT-region.</t>
    </r>
  </si>
  <si>
    <r>
      <t>Name: </t>
    </r>
    <r>
      <rPr>
        <sz val="11"/>
        <color rgb="FF121E9A"/>
        <rFont val="Arial"/>
        <family val="2"/>
        <charset val="161"/>
      </rPr>
      <t>Charlie4a</t>
    </r>
    <r>
      <rPr>
        <sz val="11"/>
        <color rgb="FF000000"/>
        <rFont val="Arial"/>
        <family val="2"/>
        <charset val="161"/>
      </rPr>
      <t> </t>
    </r>
  </si>
  <si>
    <r>
      <t>Name: </t>
    </r>
    <r>
      <rPr>
        <sz val="11"/>
        <color rgb="FF121E9A"/>
        <rFont val="Arial"/>
        <family val="2"/>
        <charset val="161"/>
      </rPr>
      <t>Charlie4a</t>
    </r>
  </si>
  <si>
    <t>OT:</t>
  </si>
  <si>
    <r>
      <t>Name: </t>
    </r>
    <r>
      <rPr>
        <sz val="11"/>
        <color rgb="FF121E9A"/>
        <rFont val="Arial"/>
        <family val="2"/>
        <charset val="161"/>
      </rPr>
      <t>MER2</t>
    </r>
    <r>
      <rPr>
        <sz val="14"/>
        <color rgb="FF000000"/>
        <rFont val="Calibri Light"/>
        <family val="2"/>
        <charset val="161"/>
        <scheme val="major"/>
      </rPr>
      <t/>
    </r>
  </si>
  <si>
    <t>VT:</t>
  </si>
  <si>
    <t>Family: hAT-Charlie</t>
  </si>
  <si>
    <r>
      <t>Strand:</t>
    </r>
    <r>
      <rPr>
        <sz val="11"/>
        <color rgb="FF000000"/>
        <rFont val="Arial"/>
        <family val="2"/>
        <charset val="161"/>
      </rPr>
      <t> +</t>
    </r>
  </si>
  <si>
    <t>Family: TcMar-Tigger</t>
  </si>
  <si>
    <r>
      <t>Strand:</t>
    </r>
    <r>
      <rPr>
        <sz val="11"/>
        <color rgb="FF000000"/>
        <rFont val="Arial"/>
        <family val="2"/>
        <charset val="161"/>
      </rPr>
      <t> -</t>
    </r>
  </si>
  <si>
    <t>Class: DNA</t>
  </si>
  <si>
    <t>SW Score: 1099</t>
  </si>
  <si>
    <t>SW Score: 748</t>
  </si>
  <si>
    <t>Divergence: 24.2%</t>
  </si>
  <si>
    <t>Divergence: 21.8%</t>
  </si>
  <si>
    <t>Deletions: 5.0%</t>
  </si>
  <si>
    <t>Deletions: 4.9%</t>
  </si>
  <si>
    <t>Insertions: 4.0%</t>
  </si>
  <si>
    <t>Insertions: 0.6%</t>
  </si>
  <si>
    <t>Begin in repeat: 382</t>
  </si>
  <si>
    <t>Begin in repeat: 347</t>
  </si>
  <si>
    <t>Begin in repeat: 49</t>
  </si>
  <si>
    <t>Begin in repeat: 1</t>
  </si>
  <si>
    <t>End in repeat: 427</t>
  </si>
  <si>
    <t>End in repeat: 381</t>
  </si>
  <si>
    <t>End in repeat: 346</t>
  </si>
  <si>
    <t>End in repeat: 183</t>
  </si>
  <si>
    <t>Left in repeat: 81</t>
  </si>
  <si>
    <t>Left in repeat: 127</t>
  </si>
  <si>
    <t>Left in repeat: 162</t>
  </si>
  <si>
    <t>Position: chr20:3070131-3070181</t>
  </si>
  <si>
    <t>Position: chr20:3070479-3070517</t>
  </si>
  <si>
    <t>Position: chr20:3070821-3071103</t>
  </si>
  <si>
    <t>Position: chr20:3075296-3075470</t>
  </si>
  <si>
    <t>Band: 20p13</t>
  </si>
  <si>
    <t>Genomic Size: 51</t>
  </si>
  <si>
    <t>Genomic Size: 39</t>
  </si>
  <si>
    <t>Genomic Size: 283</t>
  </si>
  <si>
    <t>Genomic Size: 175</t>
  </si>
  <si>
    <t>Strand: -</t>
  </si>
  <si>
    <t>Strand: +</t>
  </si>
  <si>
    <t>&gt;hg38_rmsk_Charlie4a range=chr20:3070821-3071103 5'pad=0 3'pad=0 strand=- repeatMasking=none
AACTTGGATAGGAAGAGATCACATCTGTCTCTAATCTGTAACTGATATTC
CACCTTTCCTTTCACTATAAATTAGGCAACAAACCACAGCAGAATTAGCA
ATACCTGTGGCTTTGTCACAAATCAAAATAGAAGATAACTTCCTATCACA
GCTGTCACAAATGCCTCTATATACTGTTTAGATTCATTATATCTTCAAAA
TTATCACAGTTATTGGGCCACGACCAGATCTTGCTATCTAATGGTTAAAG
AAGCACGTTTATGACACCATCAAAATGTGTTTT</t>
  </si>
  <si>
    <t>&gt;hg38_rmsk_MER2 range=chr20:3075296-3075470 5'pad=0 3'pad=0 strand=+ repeatMasking=none
CAGTTGGCCCTTTCTGTCCGTGAGATGTACACCAGTGGAATCAACCAATC
TGGGATTGTAAATTTATGAAAAAAAAAAGTCTCTGTACTGAGCATGTCCA
GATATTTTTGTCTTCTCATTATTCCCTCAACAATGCAGTATAACAACAAT
TGACATGACATTTACATTGTATTAG</t>
  </si>
  <si>
    <r>
      <rPr>
        <b/>
        <sz val="11"/>
        <color theme="1"/>
        <rFont val="Arial"/>
        <family val="2"/>
        <charset val="161"/>
      </rPr>
      <t>Supplementary Table 7</t>
    </r>
    <r>
      <rPr>
        <sz val="11"/>
        <color theme="1"/>
        <rFont val="Arial"/>
        <family val="2"/>
        <charset val="161"/>
      </rPr>
      <t>: DNA transposable elements flanking the chimpanzee OT-region.</t>
    </r>
  </si>
  <si>
    <t>Name: Charlie4a </t>
  </si>
  <si>
    <t>Name: MER2 </t>
  </si>
  <si>
    <t>SW Score: 1081</t>
  </si>
  <si>
    <t>SW Score: 690</t>
  </si>
  <si>
    <t>Divergence: 24.7%</t>
  </si>
  <si>
    <t>Divergence: 22.5%</t>
  </si>
  <si>
    <t>Deletions: 5.5%</t>
  </si>
  <si>
    <t>Insertions: 4.5%</t>
  </si>
  <si>
    <t>Position: chr20:3469348-3469398</t>
  </si>
  <si>
    <t>Position: chr20:3469695-3469735</t>
  </si>
  <si>
    <t>Position: chr20:3470040-3470322</t>
  </si>
  <si>
    <t>Position: chr20:3474562-3474735</t>
  </si>
  <si>
    <t>Genomic Size: 41</t>
  </si>
  <si>
    <t>Genomic Size: 174</t>
  </si>
  <si>
    <r>
      <rPr>
        <b/>
        <sz val="11"/>
        <color theme="1"/>
        <rFont val="Arial"/>
        <family val="2"/>
        <charset val="161"/>
      </rPr>
      <t>Supplementary Table 8</t>
    </r>
    <r>
      <rPr>
        <sz val="11"/>
        <color theme="1"/>
        <rFont val="Arial"/>
        <family val="2"/>
        <charset val="161"/>
      </rPr>
      <t>: Orientation of OT and VT in the species included in this study. Tail-to-head means that the OT has the same orientation as VT; tail-to-tail means that the OT is inverted relative to VT.</t>
    </r>
  </si>
  <si>
    <t>Orientation</t>
  </si>
  <si>
    <t>Placental/ Eutherian</t>
  </si>
  <si>
    <t>tail-to-tail</t>
  </si>
  <si>
    <t>Marsupials</t>
  </si>
  <si>
    <t>Koala (Phascolarctos cinereus)</t>
  </si>
  <si>
    <t xml:space="preserve">tail-to-head </t>
  </si>
  <si>
    <t xml:space="preserve"> Gray short-tailed opossum (Monodelphis domestica)</t>
  </si>
  <si>
    <t>Monotremes</t>
  </si>
  <si>
    <t>not annotated</t>
  </si>
  <si>
    <t>Green sea turtle (Chelonia mydas)</t>
  </si>
  <si>
    <t>Chinese soft-shelled turtle (Pelodiscus sinensis)</t>
  </si>
  <si>
    <r>
      <t xml:space="preserve"> </t>
    </r>
    <r>
      <rPr>
        <b/>
        <sz val="11"/>
        <color theme="1"/>
        <rFont val="Arial"/>
        <family val="2"/>
        <charset val="161"/>
      </rPr>
      <t>Supplementary Table S9a</t>
    </r>
    <r>
      <rPr>
        <sz val="11"/>
        <color theme="1"/>
        <rFont val="Arial"/>
        <family val="2"/>
        <charset val="161"/>
      </rPr>
      <t>: Intraspecies (human) synteny analysis in the territory of OTR, VTR1A, VTR1B and VTR2C, and the territory of the deleted in the human genome VTR2A and VTR2B. The surrounding territory of VTR2B in spotted gar and of VTR2C in chicken were used to identify the territory of the lost VTR2B (Chr. 3:0-7 Mb and Chr.3:48-58 Mb) and VTR2A (VTR2Aa: Chr. 7:103-113 Mb and VTR2Ab: Chr. 12:39,5-50 Mb) in human. Genes shaded with colors: genes found in a 10 Mb window surrounding the OTR-VTR of interest. Genes not shaded: Genes found outside of the strict 10 Mb window, but on the same chromosome as the OTR-VTR of interest. *Genes from gene families that have been independently found to reside in syntenic blocks (http://ohnologs.curie.fr/cgi-bin/BrowsePage.cgi?org=human). Genes in red: genes from larger superfamilies that were not included in the Figures. For gene family-symbols, we followed the nomenclature proposed by the HGNC (HUGO Gene Nomenclature Committee</t>
    </r>
  </si>
  <si>
    <t>Family</t>
  </si>
  <si>
    <r>
      <t xml:space="preserve">     </t>
    </r>
    <r>
      <rPr>
        <b/>
        <sz val="11"/>
        <color rgb="FF000000"/>
        <rFont val="Arial"/>
        <family val="2"/>
        <charset val="161"/>
      </rPr>
      <t>OTR (chr. 3)</t>
    </r>
  </si>
  <si>
    <t xml:space="preserve">     VTR1A (chr. 12)</t>
  </si>
  <si>
    <t xml:space="preserve">   VTR1B (chr.1)</t>
  </si>
  <si>
    <r>
      <rPr>
        <b/>
        <sz val="12"/>
        <rFont val="Arial"/>
        <family val="2"/>
        <charset val="161"/>
      </rPr>
      <t>"VTR2Aa"</t>
    </r>
    <r>
      <rPr>
        <b/>
        <sz val="10"/>
        <rFont val="Arial"/>
        <family val="2"/>
        <charset val="161"/>
      </rPr>
      <t xml:space="preserve"> (Chr. 7)</t>
    </r>
  </si>
  <si>
    <r>
      <rPr>
        <b/>
        <sz val="12"/>
        <rFont val="Arial"/>
        <family val="2"/>
        <charset val="161"/>
      </rPr>
      <t>"VTR2Ab"</t>
    </r>
    <r>
      <rPr>
        <b/>
        <sz val="10"/>
        <rFont val="Arial"/>
        <family val="2"/>
        <charset val="161"/>
      </rPr>
      <t xml:space="preserve"> (Chr. 12)</t>
    </r>
  </si>
  <si>
    <r>
      <rPr>
        <b/>
        <sz val="12"/>
        <rFont val="Arial"/>
        <family val="2"/>
        <charset val="161"/>
      </rPr>
      <t>"VTR2B"</t>
    </r>
    <r>
      <rPr>
        <b/>
        <sz val="10"/>
        <rFont val="Arial"/>
        <family val="2"/>
        <charset val="161"/>
      </rPr>
      <t xml:space="preserve">  (Chr. 3)</t>
    </r>
  </si>
  <si>
    <r>
      <rPr>
        <b/>
        <sz val="12"/>
        <rFont val="Arial"/>
        <family val="2"/>
        <charset val="161"/>
      </rPr>
      <t xml:space="preserve">VTR2C </t>
    </r>
    <r>
      <rPr>
        <b/>
        <sz val="10"/>
        <rFont val="Arial"/>
        <family val="2"/>
        <charset val="161"/>
      </rPr>
      <t>(Chr. X)</t>
    </r>
  </si>
  <si>
    <t>ABCD *</t>
  </si>
  <si>
    <t>ABCD2 *</t>
  </si>
  <si>
    <t>ABCD1*</t>
  </si>
  <si>
    <t>AMIGO *</t>
  </si>
  <si>
    <t>AMIGO2 *</t>
  </si>
  <si>
    <t>AMIGO3 *</t>
  </si>
  <si>
    <t>ARHGEF</t>
  </si>
  <si>
    <t>ARHGEF25</t>
  </si>
  <si>
    <t>ARHGEF3</t>
  </si>
  <si>
    <t>ARL (ARF)  *</t>
  </si>
  <si>
    <t>ARL8B *</t>
  </si>
  <si>
    <t>ARL8A *</t>
  </si>
  <si>
    <t>ARF5 *</t>
  </si>
  <si>
    <t>ARF4 *</t>
  </si>
  <si>
    <t>ARS</t>
  </si>
  <si>
    <t>IDS</t>
  </si>
  <si>
    <t xml:space="preserve"> ASB</t>
  </si>
  <si>
    <t>ASB4</t>
  </si>
  <si>
    <t xml:space="preserve"> ASB8</t>
  </si>
  <si>
    <t>ASB14</t>
  </si>
  <si>
    <t>ASB9</t>
  </si>
  <si>
    <t>ASB15</t>
  </si>
  <si>
    <t>ATP(2B)</t>
  </si>
  <si>
    <t>ATP2B2 *</t>
  </si>
  <si>
    <t>ATP2B4 *</t>
  </si>
  <si>
    <t>ATP6AP1</t>
  </si>
  <si>
    <r>
      <t xml:space="preserve"> </t>
    </r>
    <r>
      <rPr>
        <b/>
        <sz val="11"/>
        <color rgb="FF000000"/>
        <rFont val="Arial"/>
        <family val="2"/>
        <charset val="161"/>
      </rPr>
      <t>BCAP</t>
    </r>
  </si>
  <si>
    <r>
      <t xml:space="preserve"> </t>
    </r>
    <r>
      <rPr>
        <b/>
        <sz val="11"/>
        <color rgb="FF000000"/>
        <rFont val="Arial"/>
        <family val="2"/>
        <charset val="161"/>
      </rPr>
      <t>BCAP29</t>
    </r>
  </si>
  <si>
    <r>
      <t xml:space="preserve"> </t>
    </r>
    <r>
      <rPr>
        <b/>
        <sz val="11"/>
        <color rgb="FF000000"/>
        <rFont val="Arial"/>
        <family val="2"/>
        <charset val="161"/>
      </rPr>
      <t>BCAP31</t>
    </r>
  </si>
  <si>
    <t>CACNA1</t>
  </si>
  <si>
    <t>CACNA1C</t>
  </si>
  <si>
    <t>CACNA1D</t>
  </si>
  <si>
    <t>CACNA1F</t>
  </si>
  <si>
    <t>CACNA2D</t>
  </si>
  <si>
    <t>CACNA2D1 *</t>
  </si>
  <si>
    <t>CACNA2D4  **</t>
  </si>
  <si>
    <t>CACNA2D2 *</t>
  </si>
  <si>
    <t>CACNB</t>
  </si>
  <si>
    <t>CACNB3</t>
  </si>
  <si>
    <t>CACNA2D3 **</t>
  </si>
  <si>
    <t>CAMK *</t>
  </si>
  <si>
    <t>CAMK1 *</t>
  </si>
  <si>
    <t>CAMK1G *</t>
  </si>
  <si>
    <t xml:space="preserve"> CAMKV</t>
  </si>
  <si>
    <t xml:space="preserve"> CAND *</t>
  </si>
  <si>
    <t>CAND2 *</t>
  </si>
  <si>
    <t xml:space="preserve"> CAND1 *</t>
  </si>
  <si>
    <t>CCDC</t>
  </si>
  <si>
    <t>CCDC71L</t>
  </si>
  <si>
    <t xml:space="preserve"> CCDC184</t>
  </si>
  <si>
    <t xml:space="preserve"> CCDC66</t>
  </si>
  <si>
    <t xml:space="preserve"> CCDC65</t>
  </si>
  <si>
    <t>CCDC51</t>
  </si>
  <si>
    <t>CCDC71</t>
  </si>
  <si>
    <t>CCDC36</t>
  </si>
  <si>
    <t>CDHR *</t>
  </si>
  <si>
    <t>CDHR3 *</t>
  </si>
  <si>
    <t>CDHR4 *</t>
  </si>
  <si>
    <r>
      <t xml:space="preserve">CNTN </t>
    </r>
    <r>
      <rPr>
        <b/>
        <i/>
        <sz val="11"/>
        <color theme="5"/>
        <rFont val="Arial"/>
        <family val="2"/>
        <charset val="161"/>
      </rPr>
      <t>*</t>
    </r>
  </si>
  <si>
    <r>
      <rPr>
        <b/>
        <sz val="11"/>
        <color rgb="FF000000"/>
        <rFont val="Arial"/>
        <family val="2"/>
        <charset val="161"/>
      </rPr>
      <t>CNTN6</t>
    </r>
    <r>
      <rPr>
        <sz val="11"/>
        <color theme="1"/>
        <rFont val="Arial"/>
        <family val="2"/>
        <charset val="161"/>
      </rPr>
      <t xml:space="preserve">  * </t>
    </r>
  </si>
  <si>
    <t>CNTN2 *</t>
  </si>
  <si>
    <t>CNTNAP2</t>
  </si>
  <si>
    <t>CNTN1 *</t>
  </si>
  <si>
    <t>CNTN6 *</t>
  </si>
  <si>
    <t>CNTN4 *</t>
  </si>
  <si>
    <t>CNTN3 *</t>
  </si>
  <si>
    <t>CSRP *</t>
  </si>
  <si>
    <t>CSRP2*</t>
  </si>
  <si>
    <t>CSRP1*</t>
  </si>
  <si>
    <t xml:space="preserve"> COL *</t>
  </si>
  <si>
    <t xml:space="preserve"> COL2A1 *</t>
  </si>
  <si>
    <t xml:space="preserve"> COL7A1 *</t>
  </si>
  <si>
    <t>DENND *</t>
  </si>
  <si>
    <t>DENDD2A *</t>
  </si>
  <si>
    <t>DENND5B</t>
  </si>
  <si>
    <t>DNASE1L</t>
  </si>
  <si>
    <t>DNASE1L3</t>
  </si>
  <si>
    <t>DNASE1L1</t>
  </si>
  <si>
    <t>DOCK *</t>
  </si>
  <si>
    <t>DOCK4 *</t>
  </si>
  <si>
    <t>DOCK3 *</t>
  </si>
  <si>
    <t>DOCK11</t>
  </si>
  <si>
    <t xml:space="preserve"> DUSP * (MAP K phosphatases)</t>
  </si>
  <si>
    <t>DUSP6</t>
  </si>
  <si>
    <t>DUSP24 (STYXL1)</t>
  </si>
  <si>
    <t xml:space="preserve"> DUSP7 *</t>
  </si>
  <si>
    <t>DUSP9 *</t>
  </si>
  <si>
    <t>DYRK *</t>
  </si>
  <si>
    <t>DYRK2 *</t>
  </si>
  <si>
    <r>
      <t xml:space="preserve"> </t>
    </r>
    <r>
      <rPr>
        <b/>
        <sz val="11"/>
        <color rgb="FF000000"/>
        <rFont val="Arial"/>
        <family val="2"/>
        <charset val="161"/>
      </rPr>
      <t>DYRK3 *</t>
    </r>
  </si>
  <si>
    <t>FAM</t>
  </si>
  <si>
    <t xml:space="preserve"> FAM212A</t>
  </si>
  <si>
    <t>FAM58A</t>
  </si>
  <si>
    <t>FAM208A</t>
  </si>
  <si>
    <t>FAM50A</t>
  </si>
  <si>
    <t>FLN *</t>
  </si>
  <si>
    <t>FLNC *</t>
  </si>
  <si>
    <t>FLNB *</t>
  </si>
  <si>
    <t>FLNA *</t>
  </si>
  <si>
    <t>GNAI *</t>
  </si>
  <si>
    <t>GNAI1 *</t>
  </si>
  <si>
    <t>GNAI2 *</t>
  </si>
  <si>
    <t>GNAT *</t>
  </si>
  <si>
    <t>GNAT3 *</t>
  </si>
  <si>
    <t>GNAT1 *</t>
  </si>
  <si>
    <t>GPR  *</t>
  </si>
  <si>
    <t xml:space="preserve"> GPR22</t>
  </si>
  <si>
    <t xml:space="preserve"> GPR62 *</t>
  </si>
  <si>
    <t>GPR50</t>
  </si>
  <si>
    <t xml:space="preserve"> GPR85</t>
  </si>
  <si>
    <t xml:space="preserve"> GRM *</t>
  </si>
  <si>
    <t>GRM3 *</t>
  </si>
  <si>
    <t xml:space="preserve"> GRM2 *</t>
  </si>
  <si>
    <t>GRM8 **</t>
  </si>
  <si>
    <t>GRM7 **</t>
  </si>
  <si>
    <t>GXYLT *</t>
  </si>
  <si>
    <t>GXYLT1 *</t>
  </si>
  <si>
    <t>GXYLT2 *</t>
  </si>
  <si>
    <t>HMG</t>
  </si>
  <si>
    <t>HMGA2</t>
  </si>
  <si>
    <r>
      <t xml:space="preserve"> </t>
    </r>
    <r>
      <rPr>
        <b/>
        <sz val="11"/>
        <color rgb="FFFF0000"/>
        <rFont val="Arial"/>
        <family val="2"/>
        <charset val="161"/>
      </rPr>
      <t>HMGB3</t>
    </r>
  </si>
  <si>
    <t>IFRD</t>
  </si>
  <si>
    <t xml:space="preserve"> IFRD1 *</t>
  </si>
  <si>
    <t>IFRD2 *</t>
  </si>
  <si>
    <t>IKBK *</t>
  </si>
  <si>
    <t>IKBKE *</t>
  </si>
  <si>
    <t>ILR</t>
  </si>
  <si>
    <t>IL26</t>
  </si>
  <si>
    <t>IL9R</t>
  </si>
  <si>
    <r>
      <t xml:space="preserve"> </t>
    </r>
    <r>
      <rPr>
        <b/>
        <sz val="11"/>
        <color rgb="FFFF0000"/>
        <rFont val="Arial"/>
        <family val="2"/>
        <charset val="161"/>
      </rPr>
      <t>IL17RE</t>
    </r>
  </si>
  <si>
    <t>IL22</t>
  </si>
  <si>
    <t>IL19</t>
  </si>
  <si>
    <t xml:space="preserve"> IL17RB</t>
  </si>
  <si>
    <t>IL20</t>
  </si>
  <si>
    <t xml:space="preserve"> IL17RD</t>
  </si>
  <si>
    <t>IL24</t>
  </si>
  <si>
    <r>
      <t xml:space="preserve">IRAK </t>
    </r>
    <r>
      <rPr>
        <b/>
        <i/>
        <sz val="11"/>
        <color theme="5"/>
        <rFont val="Arial"/>
        <family val="2"/>
        <charset val="161"/>
      </rPr>
      <t>*</t>
    </r>
  </si>
  <si>
    <r>
      <t xml:space="preserve"> </t>
    </r>
    <r>
      <rPr>
        <b/>
        <sz val="11"/>
        <color rgb="FF000000"/>
        <rFont val="Arial"/>
        <family val="2"/>
        <charset val="161"/>
      </rPr>
      <t>IRAK2 *</t>
    </r>
  </si>
  <si>
    <t>IRAK3 *</t>
  </si>
  <si>
    <t>IRAK4 *</t>
  </si>
  <si>
    <t xml:space="preserve"> IRAK1 *</t>
  </si>
  <si>
    <r>
      <t xml:space="preserve"> </t>
    </r>
    <r>
      <rPr>
        <b/>
        <sz val="11"/>
        <color theme="1"/>
        <rFont val="Arial"/>
        <family val="2"/>
        <charset val="161"/>
      </rPr>
      <t>KLHDC8</t>
    </r>
  </si>
  <si>
    <r>
      <t xml:space="preserve"> </t>
    </r>
    <r>
      <rPr>
        <b/>
        <sz val="11"/>
        <color theme="1"/>
        <rFont val="Arial"/>
        <family val="2"/>
        <charset val="161"/>
      </rPr>
      <t>KLHDC8A</t>
    </r>
  </si>
  <si>
    <t xml:space="preserve"> KLHDC8B</t>
  </si>
  <si>
    <t>CHL1 *</t>
  </si>
  <si>
    <r>
      <t xml:space="preserve"> </t>
    </r>
    <r>
      <rPr>
        <b/>
        <sz val="11"/>
        <color rgb="FF000000"/>
        <rFont val="Arial"/>
        <family val="2"/>
        <charset val="161"/>
      </rPr>
      <t>NFASC *</t>
    </r>
  </si>
  <si>
    <t>NRCAM *</t>
  </si>
  <si>
    <t>L1CAM *</t>
  </si>
  <si>
    <r>
      <t xml:space="preserve">LAMB </t>
    </r>
    <r>
      <rPr>
        <b/>
        <i/>
        <sz val="11"/>
        <color theme="5"/>
        <rFont val="Arial"/>
        <family val="2"/>
        <charset val="161"/>
      </rPr>
      <t>*</t>
    </r>
  </si>
  <si>
    <t>LAMB3</t>
  </si>
  <si>
    <t>LAMB1 *</t>
  </si>
  <si>
    <t>LAMB2 *</t>
  </si>
  <si>
    <t xml:space="preserve"> LAMB4 *</t>
  </si>
  <si>
    <t>LEMD</t>
  </si>
  <si>
    <t>LEMD3</t>
  </si>
  <si>
    <r>
      <t xml:space="preserve"> </t>
    </r>
    <r>
      <rPr>
        <b/>
        <sz val="11"/>
        <color rgb="FF000000"/>
        <rFont val="Arial"/>
        <family val="2"/>
        <charset val="161"/>
      </rPr>
      <t>LEMD1</t>
    </r>
  </si>
  <si>
    <r>
      <t xml:space="preserve"> </t>
    </r>
    <r>
      <rPr>
        <b/>
        <sz val="11"/>
        <color rgb="FF000000"/>
        <rFont val="Arial"/>
        <family val="2"/>
        <charset val="161"/>
      </rPr>
      <t>EMD</t>
    </r>
  </si>
  <si>
    <t>LHFPL</t>
  </si>
  <si>
    <t xml:space="preserve"> LHFPL3</t>
  </si>
  <si>
    <r>
      <t xml:space="preserve">LRRN </t>
    </r>
    <r>
      <rPr>
        <b/>
        <i/>
        <sz val="11"/>
        <color theme="5"/>
        <rFont val="Arial"/>
        <family val="2"/>
        <charset val="161"/>
      </rPr>
      <t>*</t>
    </r>
  </si>
  <si>
    <t>LRRN1 *</t>
  </si>
  <si>
    <t>LRRN2 *</t>
  </si>
  <si>
    <t>LRRN3 *</t>
  </si>
  <si>
    <t>LSMEM</t>
  </si>
  <si>
    <t>LSMEM2</t>
  </si>
  <si>
    <t>MAPKAPK</t>
  </si>
  <si>
    <t>MAPKAPK2</t>
  </si>
  <si>
    <t>MAPKAPK3</t>
  </si>
  <si>
    <t>MAGI *</t>
  </si>
  <si>
    <t>MAGI2 *</t>
  </si>
  <si>
    <t>MAGI1 *</t>
  </si>
  <si>
    <t>MAGIX *</t>
  </si>
  <si>
    <t>MON</t>
  </si>
  <si>
    <t xml:space="preserve"> MON2</t>
  </si>
  <si>
    <t>MON1A</t>
  </si>
  <si>
    <t>MTMR</t>
  </si>
  <si>
    <t>MTMR14</t>
  </si>
  <si>
    <t>MTMR1</t>
  </si>
  <si>
    <t>OTR-VTR</t>
  </si>
  <si>
    <t>"V2TRAa"-deleted</t>
  </si>
  <si>
    <t>"VTR2Ab"-deleted</t>
  </si>
  <si>
    <t>"VTR2B"-deleted</t>
  </si>
  <si>
    <t>OPN *</t>
  </si>
  <si>
    <t>OPN1SW *</t>
  </si>
  <si>
    <t>RHO (OPN2) *</t>
  </si>
  <si>
    <t>OPN1LW *</t>
  </si>
  <si>
    <t>OPN1MW *</t>
  </si>
  <si>
    <t>OPN1MW2*</t>
  </si>
  <si>
    <t>PIK3C</t>
  </si>
  <si>
    <t>PIK3C2B</t>
  </si>
  <si>
    <t>PIK3CG</t>
  </si>
  <si>
    <t>PLXNA *</t>
  </si>
  <si>
    <r>
      <t xml:space="preserve"> </t>
    </r>
    <r>
      <rPr>
        <b/>
        <sz val="11"/>
        <color rgb="FF000000"/>
        <rFont val="Arial"/>
        <family val="2"/>
        <charset val="161"/>
      </rPr>
      <t>PLXNA2</t>
    </r>
  </si>
  <si>
    <t>PLXNA4 *</t>
  </si>
  <si>
    <t>PLXNA1 *</t>
  </si>
  <si>
    <t>PLXNA3 *</t>
  </si>
  <si>
    <t>PLXNB *</t>
  </si>
  <si>
    <t>PLXNB1 *</t>
  </si>
  <si>
    <t>PLXNB3 *</t>
  </si>
  <si>
    <t>PPP1R</t>
  </si>
  <si>
    <r>
      <t xml:space="preserve"> </t>
    </r>
    <r>
      <rPr>
        <b/>
        <sz val="11"/>
        <color rgb="FFFF0000"/>
        <rFont val="Arial"/>
        <family val="2"/>
        <charset val="161"/>
      </rPr>
      <t>PPP1R12B</t>
    </r>
  </si>
  <si>
    <t xml:space="preserve"> PFKM (PPP1R122)</t>
  </si>
  <si>
    <r>
      <t xml:space="preserve"> </t>
    </r>
    <r>
      <rPr>
        <b/>
        <sz val="11"/>
        <color rgb="FFFF0000"/>
        <rFont val="Arial"/>
        <family val="2"/>
        <charset val="161"/>
      </rPr>
      <t>PPP1R15B</t>
    </r>
  </si>
  <si>
    <t>PPM1 *</t>
  </si>
  <si>
    <t>PPM1H *</t>
  </si>
  <si>
    <t>PPM1M *</t>
  </si>
  <si>
    <t>PRKAR</t>
  </si>
  <si>
    <r>
      <t xml:space="preserve"> </t>
    </r>
    <r>
      <rPr>
        <b/>
        <sz val="11"/>
        <color rgb="FF000000"/>
        <rFont val="Arial"/>
        <family val="2"/>
        <charset val="161"/>
      </rPr>
      <t>PRKAR2B</t>
    </r>
  </si>
  <si>
    <t>PRKAR2A</t>
  </si>
  <si>
    <t>PRICKLE *</t>
  </si>
  <si>
    <t>PRICKLE1 *</t>
  </si>
  <si>
    <t>PRICKLE2 *</t>
  </si>
  <si>
    <t>PRICKLE3 *</t>
  </si>
  <si>
    <t>PTPN *</t>
  </si>
  <si>
    <t>PTPN12 *</t>
  </si>
  <si>
    <t>PTPN23</t>
  </si>
  <si>
    <t xml:space="preserve"> PUS</t>
  </si>
  <si>
    <t xml:space="preserve"> PUS7</t>
  </si>
  <si>
    <t xml:space="preserve"> PUS7L</t>
  </si>
  <si>
    <t>RASSF *</t>
  </si>
  <si>
    <t>RASSF3 *</t>
  </si>
  <si>
    <r>
      <t xml:space="preserve"> </t>
    </r>
    <r>
      <rPr>
        <b/>
        <sz val="11"/>
        <color rgb="FF000000"/>
        <rFont val="Arial"/>
        <family val="2"/>
        <charset val="161"/>
      </rPr>
      <t>RASSF5 *</t>
    </r>
  </si>
  <si>
    <t>RASSF1 *</t>
  </si>
  <si>
    <t>RBM *</t>
  </si>
  <si>
    <t>RBM15B *</t>
  </si>
  <si>
    <t>RBM10 **</t>
  </si>
  <si>
    <t>RBM6 **</t>
  </si>
  <si>
    <t xml:space="preserve"> RBM5 **</t>
  </si>
  <si>
    <t>RHO</t>
  </si>
  <si>
    <t>RND1</t>
  </si>
  <si>
    <t xml:space="preserve"> RHOA</t>
  </si>
  <si>
    <t>RPL</t>
  </si>
  <si>
    <t>RPL32</t>
  </si>
  <si>
    <t xml:space="preserve"> RPL30P13 pseudo</t>
  </si>
  <si>
    <t>RPL29</t>
  </si>
  <si>
    <t>RPL10</t>
  </si>
  <si>
    <t>SEMA3</t>
  </si>
  <si>
    <t>RPL21P101 pseudo</t>
  </si>
  <si>
    <t>SEMA3C</t>
  </si>
  <si>
    <t>SEMA3F</t>
  </si>
  <si>
    <t>SEMA3A</t>
  </si>
  <si>
    <t>SEMA3B</t>
    <phoneticPr fontId="0" type="noConversion"/>
  </si>
  <si>
    <t>SEMA3E</t>
  </si>
  <si>
    <t>SEMA3G</t>
  </si>
  <si>
    <t>SEMA3D</t>
  </si>
  <si>
    <t>SLC *</t>
  </si>
  <si>
    <r>
      <t xml:space="preserve"> </t>
    </r>
    <r>
      <rPr>
        <b/>
        <sz val="11"/>
        <color rgb="FFFF0000"/>
        <rFont val="Arial"/>
        <family val="2"/>
        <charset val="161"/>
      </rPr>
      <t>SLC6A11 **</t>
    </r>
  </si>
  <si>
    <t>SLC26A4 *</t>
  </si>
  <si>
    <t xml:space="preserve"> SLC2A13</t>
  </si>
  <si>
    <r>
      <t xml:space="preserve"> </t>
    </r>
    <r>
      <rPr>
        <b/>
        <sz val="11"/>
        <color rgb="FFFF0000"/>
        <rFont val="Arial"/>
        <family val="2"/>
        <charset val="161"/>
      </rPr>
      <t>SLC6A1</t>
    </r>
  </si>
  <si>
    <r>
      <t xml:space="preserve"> </t>
    </r>
    <r>
      <rPr>
        <b/>
        <sz val="11"/>
        <color rgb="FFFF0000"/>
        <rFont val="Arial"/>
        <family val="2"/>
        <charset val="161"/>
      </rPr>
      <t>SLC41A1</t>
    </r>
  </si>
  <si>
    <t>SLC26A3 *</t>
  </si>
  <si>
    <t>SLC38A1</t>
  </si>
  <si>
    <t>SLC25A20</t>
  </si>
  <si>
    <r>
      <t xml:space="preserve"> </t>
    </r>
    <r>
      <rPr>
        <b/>
        <sz val="11"/>
        <color rgb="FFFF0000"/>
        <rFont val="Arial"/>
        <family val="2"/>
        <charset val="161"/>
      </rPr>
      <t>SLC26A9 *</t>
    </r>
  </si>
  <si>
    <t>SLC26A5 *</t>
  </si>
  <si>
    <t xml:space="preserve"> SLC38A2</t>
  </si>
  <si>
    <t xml:space="preserve"> SLC38A4</t>
  </si>
  <si>
    <t xml:space="preserve"> SLC26A6 *</t>
  </si>
  <si>
    <t xml:space="preserve"> SLC10A3</t>
  </si>
  <si>
    <t>SLC48A1</t>
  </si>
  <si>
    <t>SRGAP *</t>
  </si>
  <si>
    <r>
      <t xml:space="preserve"> </t>
    </r>
    <r>
      <rPr>
        <b/>
        <sz val="11"/>
        <rFont val="Arial"/>
        <family val="2"/>
        <charset val="161"/>
      </rPr>
      <t>SRGAP3 *</t>
    </r>
  </si>
  <si>
    <t>SRGAP1 *</t>
  </si>
  <si>
    <t>SRGAP2 *</t>
  </si>
  <si>
    <t xml:space="preserve"> SRPK</t>
  </si>
  <si>
    <r>
      <t xml:space="preserve"> </t>
    </r>
    <r>
      <rPr>
        <b/>
        <sz val="11"/>
        <color rgb="FF000000"/>
        <rFont val="Arial"/>
        <family val="2"/>
        <charset val="161"/>
      </rPr>
      <t>SRPK2 *</t>
    </r>
  </si>
  <si>
    <r>
      <t xml:space="preserve"> </t>
    </r>
    <r>
      <rPr>
        <b/>
        <sz val="11"/>
        <color rgb="FF000000"/>
        <rFont val="Arial"/>
        <family val="2"/>
        <charset val="161"/>
      </rPr>
      <t>SRPK3 *</t>
    </r>
  </si>
  <si>
    <t>SYP</t>
    <phoneticPr fontId="0" type="noConversion"/>
  </si>
  <si>
    <t>SYPL1</t>
  </si>
  <si>
    <t>SYNPR</t>
  </si>
  <si>
    <t>SYP</t>
  </si>
  <si>
    <t>TMEM</t>
  </si>
  <si>
    <t>TMEM40</t>
  </si>
  <si>
    <t>TMEM9</t>
  </si>
  <si>
    <t xml:space="preserve"> TMEM117</t>
  </si>
  <si>
    <t>TMEM115</t>
  </si>
  <si>
    <t xml:space="preserve"> TMEM106C</t>
  </si>
  <si>
    <t>TMEM110</t>
  </si>
  <si>
    <t xml:space="preserve"> TMEM185A</t>
  </si>
  <si>
    <t>TREX</t>
  </si>
  <si>
    <t>TREX1</t>
  </si>
  <si>
    <t>TREX2</t>
  </si>
  <si>
    <t>TWF*</t>
  </si>
  <si>
    <t>TWF1*</t>
  </si>
  <si>
    <t>TWF2*</t>
  </si>
  <si>
    <t>UBA*</t>
  </si>
  <si>
    <t>UBA7*</t>
  </si>
  <si>
    <t>UBA1*</t>
  </si>
  <si>
    <t>UBA3</t>
  </si>
  <si>
    <t>USP*</t>
  </si>
  <si>
    <t>USP5</t>
  </si>
  <si>
    <t>USP19</t>
  </si>
  <si>
    <t>USP26</t>
  </si>
  <si>
    <t>USP4*</t>
  </si>
  <si>
    <t>USP11*</t>
  </si>
  <si>
    <t>WNT*</t>
  </si>
  <si>
    <t>WNT2*</t>
  </si>
  <si>
    <t>WNT5B*</t>
  </si>
  <si>
    <t xml:space="preserve"> WNT5A*</t>
  </si>
  <si>
    <t>WNT16</t>
  </si>
  <si>
    <t>WNT10B</t>
  </si>
  <si>
    <t>WNT1</t>
  </si>
  <si>
    <r>
      <t xml:space="preserve">Supplementary Table S9b: </t>
    </r>
    <r>
      <rPr>
        <sz val="11.5"/>
        <color theme="1"/>
        <rFont val="Arial"/>
        <family val="2"/>
        <charset val="161"/>
      </rPr>
      <t>Calculations for the gene-families present in the synteny of only VTR1s, only VTR2s or both (VTR1s and VTR2s). The extra-region of synteny we found around VTR2B, the large gene-families and the genes found in synteny out of the strict 10Mb window have not been taken into account.</t>
    </r>
    <r>
      <rPr>
        <b/>
        <sz val="11.5"/>
        <color theme="1"/>
        <rFont val="Arial"/>
        <family val="2"/>
        <charset val="161"/>
      </rPr>
      <t xml:space="preserve"> </t>
    </r>
  </si>
  <si>
    <t>In the synteny of:</t>
  </si>
  <si>
    <t>both</t>
  </si>
  <si>
    <t>All families:</t>
  </si>
  <si>
    <t>5 VTR1</t>
  </si>
  <si>
    <t>4 VTR2</t>
  </si>
  <si>
    <t>17 both</t>
  </si>
  <si>
    <r>
      <t xml:space="preserve">Supplementary Table 10: </t>
    </r>
    <r>
      <rPr>
        <sz val="11"/>
        <color theme="1"/>
        <rFont val="Arial"/>
        <family val="2"/>
        <charset val="161"/>
      </rPr>
      <t>Location and alignments of microRNA let-7i across species.</t>
    </r>
  </si>
  <si>
    <t>Location, IDs and number of exons of the microRNA let-7i in the human genome.</t>
  </si>
  <si>
    <t>Human</t>
  </si>
  <si>
    <t>12q14.1</t>
  </si>
  <si>
    <t xml:space="preserve">NC_000012.12 </t>
  </si>
  <si>
    <t>62603686-62603769</t>
  </si>
  <si>
    <t>ENSG00000199179</t>
  </si>
  <si>
    <t>Link from microRNAviewer with alignment of the microRNA let-7i in the species included in the database:</t>
  </si>
  <si>
    <t xml:space="preserve">http://people.csail.mit.edu/akiezun/microRNAviewer/all_let-7.html </t>
  </si>
  <si>
    <t xml:space="preserve">http://people.csail.mit.edu/akiezun/microRNAviewer/all_let-7i-align.html </t>
  </si>
  <si>
    <t>Link from our alignment with a tree visualisation with all species included in Ensembl using the 'Gene Tree' tool:</t>
  </si>
  <si>
    <t>http://www.ensembl.org/Homo_sapiens/Gene/Compara_Tree?collapse=1407098156%2C1407097717%2C1407098293;db=core;g=ENSG00000199179;gtr=genus;r=12:62603686-62603769;t=ENST00000362309</t>
  </si>
  <si>
    <t>Location and alignment of the microRNA let-7i with the elephant shark genome, which is not included in Ensembl:</t>
  </si>
  <si>
    <t>Elephant shark: AAVX02013493.1:KI635893:400212-401893</t>
  </si>
  <si>
    <r>
      <rPr>
        <b/>
        <sz val="11"/>
        <color theme="1"/>
        <rFont val="Arial"/>
        <family val="2"/>
        <charset val="161"/>
      </rPr>
      <t xml:space="preserve">Supplementary Table 11: </t>
    </r>
    <r>
      <rPr>
        <sz val="11"/>
        <color theme="1"/>
        <rFont val="Arial"/>
        <family val="2"/>
        <charset val="161"/>
      </rPr>
      <t xml:space="preserve">Mapping of OTR-VTR regions to putative ancestral chromosomes suggested in different studies. In Nakatani et al. 2007 the region of VTR2C (and a ~2Mb region around it) was not included in the analysis due to ambiguous synteny. In Smith et al. 2018, the presumptive ancestral chromosomes were not enumerated, but shaded with different colors in Figure 4 of their study. Our regions of interest go back to the 5th shaded pink region in their Figure 4.
</t>
    </r>
  </si>
  <si>
    <t>Studies</t>
  </si>
  <si>
    <t>Nakatani et al. 2007</t>
  </si>
  <si>
    <t>D</t>
  </si>
  <si>
    <t>Putnam et al. 2008</t>
  </si>
  <si>
    <t>Smith et al.  2013</t>
  </si>
  <si>
    <t>AncD</t>
  </si>
  <si>
    <t>Smith et al. 2018</t>
  </si>
  <si>
    <r>
      <t xml:space="preserve"> </t>
    </r>
    <r>
      <rPr>
        <b/>
        <sz val="11"/>
        <color theme="1"/>
        <rFont val="Arial"/>
        <family val="2"/>
        <charset val="161"/>
      </rPr>
      <t>Supplementary Table 12</t>
    </r>
    <r>
      <rPr>
        <sz val="11"/>
        <color theme="1"/>
        <rFont val="Arial"/>
        <family val="2"/>
        <charset val="161"/>
      </rPr>
      <t>: BLASTn comparisons between human, chicken and sea lamprey OTR-VTRs against all OTR-VTRs present in human, chicken, frog, spotted gar, coelacanth, elephant shark and lamprey. Red highlighting denotes comparisons that yielded results below threshold (max. score&lt;40, E-value &gt; 10−4). Black highlight indicates absence of this receptor in this species.</t>
    </r>
  </si>
  <si>
    <t>Human_OTR</t>
  </si>
  <si>
    <t>Human_VTR1A</t>
  </si>
  <si>
    <t>Human_VTR1B</t>
  </si>
  <si>
    <t>Human_VTR2C</t>
  </si>
  <si>
    <t xml:space="preserve">Max Score </t>
  </si>
  <si>
    <t>Identity</t>
  </si>
  <si>
    <t>Total score</t>
  </si>
  <si>
    <t>E-value</t>
  </si>
  <si>
    <t>Chicken_OTR</t>
  </si>
  <si>
    <t>0.0</t>
  </si>
  <si>
    <t>91.5</t>
  </si>
  <si>
    <t>Chicken_VTR1A</t>
  </si>
  <si>
    <t>Chicken_VTR1B</t>
  </si>
  <si>
    <t>Chicken_VTR2A</t>
  </si>
  <si>
    <t>60.8</t>
  </si>
  <si>
    <t>57.2</t>
  </si>
  <si>
    <t>51.8</t>
  </si>
  <si>
    <t>Chicken_VTR2B</t>
  </si>
  <si>
    <t>Chicken_VTR2C</t>
  </si>
  <si>
    <t>Frog_OTR</t>
  </si>
  <si>
    <t>96.9</t>
  </si>
  <si>
    <t>73.4</t>
  </si>
  <si>
    <t>Frog_VTR1A</t>
  </si>
  <si>
    <t>Frog_VTR1B</t>
  </si>
  <si>
    <t>66.2</t>
  </si>
  <si>
    <t>94.5</t>
  </si>
  <si>
    <t>82.4</t>
  </si>
  <si>
    <t>48.2</t>
  </si>
  <si>
    <t>Frog_VTR2A</t>
  </si>
  <si>
    <t>46.4</t>
  </si>
  <si>
    <t>Frog_VTR2B</t>
  </si>
  <si>
    <t>Frog_VTR2C</t>
  </si>
  <si>
    <t>64.4</t>
  </si>
  <si>
    <t>75.2</t>
  </si>
  <si>
    <t>95.1</t>
  </si>
  <si>
    <t>Spotted gar_OTR</t>
  </si>
  <si>
    <t>55.4</t>
  </si>
  <si>
    <t>Spotted gar_VTR1A</t>
  </si>
  <si>
    <t>87.8</t>
  </si>
  <si>
    <t>Spotted gar_VTR1B</t>
  </si>
  <si>
    <t>Spotted gar_VTR2A</t>
  </si>
  <si>
    <t>42.8</t>
  </si>
  <si>
    <t>Spotted gar_VTR2B</t>
  </si>
  <si>
    <t xml:space="preserve">48.2 </t>
  </si>
  <si>
    <t>69.8</t>
  </si>
  <si>
    <t>71.6</t>
  </si>
  <si>
    <t>Spotted gar_VTR2C</t>
  </si>
  <si>
    <t>Coelacanth_OTR</t>
  </si>
  <si>
    <t>44.6</t>
  </si>
  <si>
    <t>Coelacanth_VTR1A</t>
  </si>
  <si>
    <t>Coelacanth_VTR1B</t>
  </si>
  <si>
    <t>84.2</t>
  </si>
  <si>
    <t>Coelacanth_VTR2A</t>
  </si>
  <si>
    <t>Coelacanth_VTR2B</t>
  </si>
  <si>
    <t>Coelacanth_VTR2C</t>
  </si>
  <si>
    <t>Elephant shark_OTR</t>
  </si>
  <si>
    <t>Elephant shark_VTR1A</t>
  </si>
  <si>
    <t>80.6</t>
  </si>
  <si>
    <t>Elephant shark_VTR1B</t>
  </si>
  <si>
    <t>Elephant shark_VTR2A</t>
  </si>
  <si>
    <t>53.6</t>
  </si>
  <si>
    <t>Elephant shark_VTR2B</t>
  </si>
  <si>
    <t>89.7</t>
  </si>
  <si>
    <t>93.3</t>
  </si>
  <si>
    <t>Elephant shark_VTR2C</t>
  </si>
  <si>
    <t>Sea lamprey_OTRa</t>
  </si>
  <si>
    <t>Sea lamprey_VTR1A</t>
  </si>
  <si>
    <t>Sea lamprey_VTR1B</t>
  </si>
  <si>
    <t>Sea lamprey_VTR2A</t>
  </si>
  <si>
    <t>Sea lamprey_VTR2B</t>
  </si>
  <si>
    <t>78.8</t>
  </si>
  <si>
    <t>Sea lamprey_VTR2C</t>
  </si>
  <si>
    <t>Human_VTR2A</t>
  </si>
  <si>
    <t>Human_VTR2B</t>
  </si>
  <si>
    <t>98.7</t>
  </si>
  <si>
    <t>74.7</t>
  </si>
  <si>
    <t>95.8</t>
  </si>
  <si>
    <t>62.6</t>
  </si>
  <si>
    <r>
      <rPr>
        <b/>
        <sz val="11"/>
        <color theme="1"/>
        <rFont val="Arial"/>
        <family val="2"/>
        <charset val="161"/>
      </rPr>
      <t>Supplementary Table 13:</t>
    </r>
    <r>
      <rPr>
        <sz val="11"/>
        <color theme="1"/>
        <rFont val="Arial"/>
        <family val="2"/>
        <charset val="161"/>
      </rPr>
      <t xml:space="preserve"> GC-content and DNA-length calculation of the exonic sequences used in the exonic-phylogeny. In bold the sequences with GC content  &gt;55%.</t>
    </r>
  </si>
  <si>
    <t>GC%</t>
  </si>
  <si>
    <t>DNA length</t>
  </si>
  <si>
    <t>Mouse</t>
  </si>
  <si>
    <t>Chicken</t>
  </si>
  <si>
    <t>Zebra finch</t>
  </si>
  <si>
    <t>2nd copy</t>
  </si>
  <si>
    <t>Frog</t>
  </si>
  <si>
    <t>Turtle</t>
  </si>
  <si>
    <t>Alligator</t>
  </si>
  <si>
    <t>Lizard</t>
  </si>
  <si>
    <t>Zebrafish</t>
  </si>
  <si>
    <t>Spotted gar</t>
  </si>
  <si>
    <t>Coelacanth</t>
  </si>
  <si>
    <t>Elephant shark</t>
  </si>
  <si>
    <t>Sea lamprey</t>
  </si>
  <si>
    <t>Inshore hagfish</t>
  </si>
  <si>
    <r>
      <rPr>
        <b/>
        <sz val="11"/>
        <color theme="1"/>
        <rFont val="Arial"/>
        <family val="2"/>
        <charset val="161"/>
      </rPr>
      <t>Supplementary Table 14</t>
    </r>
    <r>
      <rPr>
        <sz val="11"/>
        <color theme="1"/>
        <rFont val="Arial"/>
        <family val="2"/>
        <charset val="161"/>
      </rPr>
      <t>: Top table shows all the putative OTR-VTRs in the sea lamprey germline genome and their putative orthology to OTR-VTR in the rest of the vertebrates.  Bottom table shows a possible correspondence of the OTR-VTRs found in the  somatic genome (Ensembl ID).</t>
    </r>
  </si>
  <si>
    <t>Simrbase-ID</t>
  </si>
  <si>
    <t>Super scaffold</t>
  </si>
  <si>
    <t>Gene length</t>
  </si>
  <si>
    <t>Notes</t>
  </si>
  <si>
    <t>VHL,GRIP1/2,THUMPD3,SRGAP2/3,TMEM5,*,SSUH2,PRICKLE3,LMCD1,TFE3,SEMA3AA/AB/G/D</t>
  </si>
  <si>
    <t>PMZ_0045207-RA</t>
  </si>
  <si>
    <t>OTRb (lamprey-specific)</t>
  </si>
  <si>
    <t>3426470-3437054</t>
  </si>
  <si>
    <t>NMRK1,LMOD3,FOXP4,MITF,GATA2,*,YAF2,PDZRN4,CLPS,CNTN2/3,NADL1.1.</t>
  </si>
  <si>
    <t>Entries PMZ_0045207-RA and PMZ_0032217-RA were merged as one annotation.</t>
  </si>
  <si>
    <t>VTR2B/V2B</t>
  </si>
  <si>
    <t>SLC16A1, RHOA, EMC3, GPX2, SORCS1, *, CRBN, DMTF1, MANF, FAM107B, FRMD4B/A</t>
  </si>
  <si>
    <t>VTR1A/V1A</t>
  </si>
  <si>
    <t>12654136-12675190</t>
  </si>
  <si>
    <t>NFASC,NRCAM,CNTN2,ALDH1L2,Kiaa1033,*,SRGAP1,DNAH3/1/7,CAMTA2,TTC25,ABT1</t>
  </si>
  <si>
    <t>VTR2A/V2A</t>
  </si>
  <si>
    <t>KIAA1033,ALDH1L2,CNTN2,NFASC,*,IMMP2L,LRRN1,DENDD6A,GCC1,SLMAP</t>
  </si>
  <si>
    <t xml:space="preserve">Ensemble ID </t>
  </si>
  <si>
    <t>Scaffold</t>
  </si>
  <si>
    <t xml:space="preserve">	ENSPMAG00000001242</t>
  </si>
  <si>
    <t>GL477135</t>
  </si>
  <si>
    <t>197258-202768</t>
  </si>
  <si>
    <t>SSUH2rs1,*,FBXO25,?,?,?,THUMPD3 (branches outside of OTR)</t>
  </si>
  <si>
    <t>ENSPMAG00000009764</t>
  </si>
  <si>
    <t>GL479461</t>
  </si>
  <si>
    <t>3925-14587</t>
  </si>
  <si>
    <t>only gene on contig</t>
  </si>
  <si>
    <t>ENSPMAG00000002106</t>
  </si>
  <si>
    <t>GL476972</t>
  </si>
  <si>
    <t>181639-188819</t>
  </si>
  <si>
    <t>?,SORT1,*</t>
  </si>
  <si>
    <t>ENSPMAG00000002804</t>
  </si>
  <si>
    <t>GL481645</t>
  </si>
  <si>
    <t xml:space="preserve">5707-7212 </t>
  </si>
  <si>
    <t>ENSPMAG00000003512</t>
  </si>
  <si>
    <t>GL481097</t>
  </si>
  <si>
    <t>22590-23695</t>
  </si>
  <si>
    <r>
      <t xml:space="preserve">Supplementary Table 15: </t>
    </r>
    <r>
      <rPr>
        <sz val="11"/>
        <color theme="1"/>
        <rFont val="Arial"/>
        <family val="2"/>
        <charset val="161"/>
      </rPr>
      <t>SynMap medaka genome vs. lamprey scaffolds 10, 27, 49 (n=3)</t>
    </r>
  </si>
  <si>
    <t>https://genomevolution.org/r/13dg0</t>
  </si>
  <si>
    <t>#1      150.0   a23240_23       b37395_scaf_00010       f       3</t>
  </si>
  <si>
    <t>a23240_23       23||12699329||12766117||ENSORLT00000016585||1||CDS||471008258||26825||69.65     12699329        12766117        b37395_scaf_00010       scaf_00010||4901348||4964404||PMZ_0028285-RA||-1||CDS||1720939042||90||69.65    4964404 4901348 5.300000e-161   50</t>
  </si>
  <si>
    <t>a23240_23       23||13131331||13140260||ENSORLT00000016607||1||CDS||471008267||26831||67.25     13131331        13140260        b37395_scaf_00010       scaf_00010||5615496||5634531||PMZ_0007546-RA||1||CDS||1720938131||97||67.25     5615496 5634531 5.600000e-64    100</t>
  </si>
  <si>
    <t>a23240_23       23||13234283||13235281||ENSORLT00000016610||1||CDS||471008270||26833||76.02     13234283        13235281        b37395_scaf_00010       scaf_00010||5676233||5677356||PMZ_0042126-RA||1||CDS||1720940232||98||76.02     5676233 5677356 4.100000e-83    150</t>
  </si>
  <si>
    <t>#2      116.0   a23240_23       b37395_scaf_00010       f       4</t>
  </si>
  <si>
    <t>a23240_23       23||15948688||15998802||ENSORLT00000018897||1||CDS||471008525||27003||73.98     15948688        15998802        b37395_scaf_00010       scaf_00010||7649275||7704377||PMZ_0026021-RA||-1||CDS||1720938725||141||73.98   7704377 7649275 2.800000e-52    50</t>
  </si>
  <si>
    <t>a23240_23       23||16038876||16099365||ENSORLT00000019007||1||CDS||471008528||27005||67.75     16038876        16099365        b37395_scaf_00010       scaf_00010||7875055||7901950||PMZ_0026020-RA||-1||CDS||1720938712||145||67.75   7901950 7875055 2.300000e-64    100</t>
  </si>
  <si>
    <t>a23240_23       23||16127724||16143099||ENSORLT00000019011||1||CDS||471008531||27007||63.31     16127724        16143099        b37395_scaf_00010       scaf_00010||8311997||8315069||PMZ_0000270-RA||1||CDS||1720937740||147||63.31    8311997 8315069 2.600000e-09    108</t>
  </si>
  <si>
    <t>a23240_23       23||16127724||16143099||ENSORLT00000019011||1||CDS||471135140||27008||67.29     16127724        16143099        b37395_scaf_00010       scaf_00010||8320454||8328437||PMZ_0048123-RA||1||CDS||1720940823||148||67.29    8320454 8328437 2.600000e-09    116</t>
  </si>
  <si>
    <t>#5      92.0    a23240_23       b37395_scaf_00010       f       4</t>
  </si>
  <si>
    <t>a23240_23       23||1778609||1844030||ENSORLT00000011576||1||CDS||471007607||26391||65.92       1778609 1844030 b37395_scaf_00010       scaf_00010||10346660||10412266||PMZ_0004057-RA||-1||CDS||1720937985||180||65.92 10412266        10346660        5.600000e-39    38</t>
  </si>
  <si>
    <t>a23240_23       23||1893098||1916556||ENSORLT00000011705||-1||CDS||471007622||26401||60.94      1916556 1893098 b37395_scaf_00010       scaf_00010||10518896||10544594||PMZ_0004060-RA||-1||CDS||1720938036||182||60.94 10544594        10518896        3.800000e-05    42</t>
  </si>
  <si>
    <t>a23240_23       23||1947023||1953081||ENSORLT00000011716||1||CDS||471007628||26404||76.4        1947023 1953081 b37395_scaf_00010       scaf_00010||10549956||10557901||PMZ_0004061-RA||1||CDS||1720938052||183||76.4   10549956        10557901        2.200000e-59    92</t>
  </si>
  <si>
    <t>a23240_23       23||2428050||2461553||ENSORLT00000011788||-1||CDS||471134255||26418||80.49      2461553 2428050 b37395_scaf_00010       scaf_00010||10699232||10712471||PMZ_0048124-RA||-1||CDS||1720940827||189||80.49 10712471        10699232        5.800000e-04    92</t>
  </si>
  <si>
    <t>#1      186.0   a23240_23       b37395_scaf_00010       r       5</t>
  </si>
  <si>
    <t>a23240_23       23||4428482||4436338||ENSORLT00000013115||-1||CDS||471134381||26502||62.72      4436338 4428482 b37395_scaf_00010       scaf_00010||6525184||6555354||PMZ_0042139-RA||1||CDS||1720940321||118||62.72    6525184 6555354 1.400000e-09    8</t>
  </si>
  <si>
    <t>a23240_23       23||4499135||4536829||ENSORLT00000013153||-1||CDS||471007778||26505||77.27      4536829 4499135 b37395_scaf_00010       scaf_00010||6469658||6489171||PMZ_0042138-RA||1||CDS||1720940312||117||77.27    6469658 6489171 2.000000e-37    44</t>
  </si>
  <si>
    <t>a23240_23       23||4689106||4690218||ENSORLT00000013169||1||CDS||471007784||26509||78.64       4689106 4690218 b37395_scaf_00010       scaf_00010||6148620||6150395||PMZ_0042134-RA||-1||CDS||1720940291||112||78.64   6150395 6148620 1.600000e-136   94</t>
  </si>
  <si>
    <t>a23240_23       23||4770691||4791541||ENSORLT00000013186||-1||CDS||471007787||26511||59.67      4791541 4770691 b37395_scaf_00010       scaf_00010||6073958||6080144||PMZ_0042130-RA||-1||CDS||1720940266||108||59.67   6080144 6073958 1.300000e-53    144</t>
  </si>
  <si>
    <t>a23240_23       23||4933932||5038112||ENSORLT00000013288||1||CDS||471007793||26515||74.89       4933932 5038112 b37395_scaf_00010       scaf_00010||5907702||5942780||PMZ_0031116-RA||-1||CDS||1720939343||105||74.89   5942780 5907702 4.100000e-43    186</t>
  </si>
  <si>
    <t>#2      134.0   a23240_23       b37395_scaf_00010       r       4</t>
  </si>
  <si>
    <t>a23240_23       23||13690099||13702876||ENSORLT00000017198||-1||CDS||471008342||26881||69.79    13702876        13690099        b37395_scaf_00010       scaf_00010||2668887||2676335||PMZ_0031976-RA||1||CDS||1720939520||51||69.79     2668887 2676335 4.900000e-180   50</t>
  </si>
  <si>
    <t>a23240_23       23||13898877||13955344||ENSORLT00000017274||-1||CDS||471008351||26887||70.73    13955344        13898877        b37395_scaf_00010       scaf_00010||2596583||2625195||PMZ_0031973-RA||1||CDS||1720939506||49||70.73     2596583 2625195 4.800000e-32    81</t>
  </si>
  <si>
    <t>a23240_23       23||14207545||14211117||ENSORLT00000017373||-1||CDS||471008372||26901||64.1     14211117        14207545        b37395_scaf_00010       scaf_00010||2394687||2401786||PMZ_0042115-RA||1||CDS||1720940133||42||64.1      2394687 2401786 2.400000e-65    128</t>
  </si>
  <si>
    <t>a23240_23       23||14330834||14339730||ENSORLT00000017548||-1||CDS||471008387||26911||82.35    14339730        14330834        b37395_scaf_00010       scaf_00010||1805311||1810696||PMZ_0042109-RA||1||CDS||1720940062||34||82.35     1805311 1810696 1.800000e-07    134</t>
  </si>
  <si>
    <t>#5      100.0   a23240_23       b37395_scaf_00010       r       3</t>
  </si>
  <si>
    <t>a23240_23       23||13234283||13235281||ENSORLT00000016610||1||CDS||471008270||26833||76.02     13234283        13235281        b37395_scaf_00010       scaf_00010||5676233||5677356||PMZ_0042126-RA||1||CDS||1720940232||98||76.02     5676233 5677356 4.100000e-83    50</t>
  </si>
  <si>
    <t>a23240_23       23||13344644||13347833||ENSORLT00000016926||1||CDS||471134909||26854||74.19     13344644        13347833        b37395_scaf_00010       scaf_00010||4384428||4389581||PMZ_0042119-RA||-1||CDS||1720940185||77||74.19    4389581 4384428 7.900000e-07    50</t>
  </si>
  <si>
    <t>a23240_23       23||13348761||13354441||ENSORLT00000016945||1||CDS||471008303||26855||74.64     13348761        13354441        b37395_scaf_00010       scaf_00010||4373661||4381764||PMZ_0029404-RA||1||CDS||1720939180||76||74.64     4373661 4381764 2.700000e-75    100</t>
  </si>
  <si>
    <t>#7      86.0    a23240_23       b37395_scaf_00010       r       3</t>
  </si>
  <si>
    <t>a23240_23       23||13557884||13578179||ENSORLT00000017034||1||CDS||471008327||26871||75.33     13557884        13578179        b37395_scaf_00010       scaf_00010||7239754||7269691||PMZ_0026023-RA||-1||CDS||1720938741||131||75.33   7269691 7239754 6.600000e-28    27</t>
  </si>
  <si>
    <t>a23240_23       23||13617282||13617838||ENSORLT00000017041||-1||CDS||471134939||26874||58.01    13617838        13617282        b37395_scaf_00010       scaf_00010||7170441||7170833||PMZ_0042146-RA||1||CDS||1720940386||129||58.01    7170441 7170833 1.500000e-10    36</t>
  </si>
  <si>
    <t>a23240_23       23||13631386||13647219||ENSORLT00000017144||1||CDS||471008333||26875||74.54     13631386        13647219        b37395_scaf_00010       scaf_00010||7128362||7160806||PMZ_0026024-RA||-1||CDS||1720938758||128||74.54   7160806 7128362 9.100000e-80    86</t>
  </si>
  <si>
    <t>#8      85.0    a23240_23       b37395_scaf_00010       r       4</t>
  </si>
  <si>
    <t>a23240_23       23||2711501||2717477||ENSORLT00000011874||1||CDS||471007655||26423||79.11       2711501 2717477 b37395_scaf_00010       scaf_00010||6703619||6710132||PMZ_0042142-RA||1||CDS||1720940355||121||79.11    6703619 6710132 1.200000e-35    34</t>
  </si>
  <si>
    <t>a23240_23       23||2969179||2980100||ENSORLT00000012007||-1||CDS||471134276||26432||65.22      2980100 2969179 b37395_scaf_00010       scaf_00010||5798575||5832156||PMZ_0016074-RA||-1||CDS||1720938472||101||65.22   5832156 5798575 1.600000e-08    38</t>
  </si>
  <si>
    <t>a23240_23       23||3192817||3205979||ENSORLT00000012285||-1||CDS||471007685||26443||65.46      3205979 3192817 b37395_scaf_00010       scaf_00010||4623942||4638639||PMZ_0012448-RA||1||CDS||1720938358||87||65.46     4623942 4638639 6.400000e-61    85</t>
  </si>
  <si>
    <t>a23240_23       23||3697568||3716004||ENSORLT00000012448||-1||CDS||471007709||26459||69.12      3716004 3697568 b37395_scaf_00010       scaf_00010||4526438||4551477||PMZ_0012559-RA||1||CDS||1720938370||84||69.12     4526438 4551477 5.200000e-04    85</t>
  </si>
  <si>
    <t>#1      200.0   a23240_23       b37395_scaf_00027       f       4</t>
  </si>
  <si>
    <t>a23240_23       23||13661046||13664069||ENSORLT00000017158||-1||CDS||471008339||26879||70.6     13664069        13661046        b37395_scaf_00027       scaf_00027||8153891||8164882||PMZ_0010849-RA||-1||CDS||1720941187||419||70.6    8164882 8153891 3.000000e-80    50</t>
  </si>
  <si>
    <t>a23240_23       23||13690099||13702876||ENSORLT00000017198||-1||CDS||471008342||26881||70.18    13702876        13690099        b37395_scaf_00027       scaf_00027||8182445||8189929||PMZ_0010848-RA||-1||CDS||1720941182||420||70.18   8189929 8182445 1.300000e-178   100</t>
  </si>
  <si>
    <t>a23240_23       23||13718088||13720117||ENSORLT00000017204||1||CDS||471008345||26883||70.61     13718088        13720117        b37395_scaf_00027       scaf_00027||8210816||8212491||PMZ_0029292-RA||1||CDS||1720941929||421||70.61    8210816 8212491 7.000000e-225   150</t>
  </si>
  <si>
    <t>a23240_23       23||13898877||13955344||ENSORLT00000017274||-1||CDS||471008351||26887||65.92    13955344        13898877        b37395_scaf_00027       scaf_00027||8311201||8410906||PMZ_0027551-RA||-1||CDS||1720941769||424||65.92   8410906 8311201 5.400000e-124   200</t>
  </si>
  <si>
    <t>#2      149.0   a23240_23       b37395_scaf_00027       f       3</t>
  </si>
  <si>
    <t>a23240_23       23||22855272||22858592||ENSORLT00000021549||1||CDS||471009074||27369||64.24     22855272        22858592        b37395_scaf_00027       scaf_00027||6053288||6061140||PMZ_0003240-RA||1||CDS||1720940980||383||64.24    6053288 6061140 1.200000e-67    50</t>
  </si>
  <si>
    <t>a23240_23       23||22862377||22893279||ENSORLT00000021567||-1||CDS||471009077||27371||71.68    22893279        22862377        b37395_scaf_00027       scaf_00027||6071967||6146530||PMZ_0026615-RA||-1||CDS||1720941628||385||71.68   6146530 6071967 1.600000e-50    99</t>
  </si>
  <si>
    <t>a23240_23       23||22926367||22930702||ENSORLT00000021579||1||CDS||471009080||27373||69.85     22926367        22930702        b37395_scaf_00027       scaf_00027||6293186||6301948||PMZ_0003232-RA||1||CDS||1720940973||388||69.85    6293186 6301948 2.000000e-105   149</t>
  </si>
  <si>
    <t>#3      114.0   a23240_23       b37395_scaf_00027       f       4</t>
  </si>
  <si>
    <t>a23240_23       23||4428482||4436338||ENSORLT00000013115||-1||CDS||471134381||26502||79.31      4436338 4428482 b37395_scaf_00027       scaf_00027||2464280||2471561||PMZ_0032296-RA||-1||CDS||1720942326||331||79.31   2471561 2464280 1.200000e-08    7</t>
  </si>
  <si>
    <t>a23240_23       23||4499135||4536829||ENSORLT00000013153||-1||CDS||471007778||26505||81.05      4536829 4499135 b37395_scaf_00027       scaf_00027||2573564||2623088||PMZ_0032297-RA||-1||CDS||1720942331||333||81.05   2623088 2573564 5.800000e-37    43</t>
  </si>
  <si>
    <t>a23240_23       23||4629668||4630333||ENSORLT00000013158||1||CDS||471007781||26507||62.2        4629668 4630333 b37395_scaf_00027       scaf_00027||2983312||3004113||PMZ_0011055-RA||1||CDS||1720941198||337||62.2     2983312 3004113 9.100000e-22    64</t>
  </si>
  <si>
    <t>a23240_23       23||4689106||4690218||ENSORLT00000013169||1||CDS||471007784||26509||68.72       4689106 4690218 b37395_scaf_00027       scaf_00027||3222624||3223766||PMZ_0010061-RA||1||CDS||1720941159||338||68.72    3222624 3223766 5.000000e-169   114</t>
  </si>
  <si>
    <t>#4      113.0   a23240_23       b37395_scaf_00027       f       3</t>
  </si>
  <si>
    <t>a23240_23       23||6165105||6176741||ENSORLT00000013917||-1||CDS||471007862||26561||64.42      6176741 6165105 b37395_scaf_00027       scaf_00027||12954780||12968606||PMZ_0035573-RA||1||CDS||1720942434||494||64.42  12954780        12968606        2.000000e-20    19</t>
  </si>
  <si>
    <t>a23240_23       23||6337005||6343592||ENSORLT00000014407||1||CDS||471007889||26579||72.96       6337005 6343592 b37395_scaf_00027       scaf_00027||13373537||13412127||PMZ_0043642-RA||1||CDS||1720943278||505||72.96  13373537        13412127        4.000000e-96    66</t>
  </si>
  <si>
    <t>a23240_23       23||6838109||6857542||ENSORLT00000014581||1||CDS||471007916||26597||81.75       6838109 6857542 b37395_scaf_00027       scaf_00027||13650786||13679866||PMZ_0033338-RA||-1||CDS||1720942358||516||81.75 13679866        13650786        2.700000e-74    113</t>
  </si>
  <si>
    <t>#5      102.0   a23240_23       b37395_scaf_00027       f       3</t>
  </si>
  <si>
    <t>a23240_23       23||14238119||14321162||ENSORLT00000017522||-1||CDS||471008381||26907||66.23    14321162        14238119        b37395_scaf_00027       scaf_00027||7210609||7263218||PMZ_0014316-RA||-1||CDS||1720941357||402||66.23   7263218 7210609 2.200000e-03    2</t>
  </si>
  <si>
    <t>a23240_23       23||14330834||14339730||ENSORLT00000017548||-1||CDS||471008387||26911||69.79    14339730        14330834        b37395_scaf_00027       scaf_00027||7762848||7797893||PMZ_0006870-RA||-1||CDS||1720941022||411||69.79   7797893 7762848 4.500000e-56    52</t>
  </si>
  <si>
    <t>a23240_23       23||14461028||14527994||ENSORLT00000017939||1||CDS||471008390||26913||80.63     14461028        14527994        b37395_scaf_00027       scaf_00027||7973031||8013465||PMZ_0043604-RA||1||CDS||1720942856||415||80.63    7973031 8013465 9.700000e-121   102</t>
  </si>
  <si>
    <t>#1      147.0   a23240_23       b37395_scaf_00027       r       3</t>
  </si>
  <si>
    <t>a23240_23       23||13898877||13955344||ENSORLT00000017274||-1||CDS||471008351||26887||65.92    13955344        13898877        b37395_scaf_00027       scaf_00027||8311201||8410906||PMZ_0027551-RA||-1||CDS||1720941769||424||65.92   8410906 8311201 5.400000e-124   50</t>
  </si>
  <si>
    <t>a23240_23       23||14238119||14321162||ENSORLT00000017522||-1||CDS||471008381||26907||67.92    14321162        14238119        b37395_scaf_00027       scaf_00027||8030432||8088623||PMZ_0027462-RA||1||CDS||1720941744||416||67.92    8030432 8088623 1.500000e-100   97</t>
  </si>
  <si>
    <t>a23240_23       23||14330834||14339730||ENSORLT00000017548||-1||CDS||471008387||26911||69.79    14339730        14330834        b37395_scaf_00027       scaf_00027||7762848||7797893||PMZ_0006870-RA||-1||CDS||1720941022||411||69.79   7797893 7762848 4.500000e-56    147</t>
  </si>
  <si>
    <t>#1      103.0   a23240_23       b37395_scaf_00049       f       3</t>
  </si>
  <si>
    <t>a23240_23       23||3903201||3914721||ENSORLT00000012622||-1||CDS||471007733||26475||70.21      3914721 3903201 b37395_scaf_00049       scaf_00049||3884762||3929564||PMZ_0014019-RA||-1||CDS||1720943514||565||70.21   3929564 3884762 1.400000e-09    8</t>
  </si>
  <si>
    <t>a23240_23       23||3924271||3948019||ENSORLT00000012732||-1||CDS||471007736||26477||67.98      3948019 3924271 b37395_scaf_00049       scaf_00049||4167960||4196704||PMZ_0027006-RA||-1||CDS||1720943691||566||67.98   4196704 4167960 1.100000e-45    53</t>
  </si>
  <si>
    <t>a23240_23       23||3990637||3997531||ENSORLT00000012754||-1||CDS||471007739||26479||69.75      3997531 3990637 b37395_scaf_00049       scaf_00049||4283152||4309600||PMZ_0045211-RA||-1||CDS||1720944389||569||69.75   4309600 4283152 1.500000e-135   103</t>
  </si>
  <si>
    <t>#1      124.0   a23240_4        b37395_scaf_00010       f       3</t>
  </si>
  <si>
    <t>a23240_4        4||29793565||29841236||ENSORLT00000019788||-1||CDS||471017411||32855||76.64     29841236        29793565        b37395_scaf_00010       scaf_00010||977046||990750||PMZ_0034796-RA||1||CDS||1720939843||13||76.64       977046  990750  2.800000e-53    50</t>
  </si>
  <si>
    <t>a23240_4        4||29912772||29949256||ENSORLT00000019876||1||CDS||471017426||32865||68.25      29912772        29949256        b37395_scaf_00010       scaf_00010||1161695||1166681||PMZ_0037452-RA||1||CDS||1720939949||14||68.25     1161695 1166681 1.000000e-24    74</t>
  </si>
  <si>
    <t>a23240_4        4||30135670||30191749||ENSORLT00000019904||-1||CDS||471017435||32871||73.56     30191749        30135670        b37395_scaf_00010       scaf_00010||1180466||1195763||PMZ_0034432-RA||-1||CDS||1720939796||15||73.56    1195763 1180466 2.000000e-65    124</t>
  </si>
  <si>
    <t>#1      108.0   a23240_5        b37395_scaf_00010       f       3</t>
  </si>
  <si>
    <t>a23240_5        5||6282489||6350435||ENSORLT00000004590||-1||CDS||471018672||33649||77.78       6350435 6282489 b37395_scaf_00010       scaf_00010||7875055||7901950||PMZ_0026020-RA||-1||CDS||1720938712||145||77.78   7901950 7875055 1.400000e-60    50</t>
  </si>
  <si>
    <t>a23240_5        5||6579474||6582925||ENSORLT00000004625||-1||CDS||471018678||33653||62.39       6582925 6579474 b37395_scaf_00010       scaf_00010||9084007||9088629||PMZ_0005018-RA||1||CDS||1720938090||165||62.39    9084007 9088629 4.500000e-69    97</t>
  </si>
  <si>
    <t>a23240_5        5||6598116||6607450||ENSORLT00000004670||-1||CDS||471018684||33657||66.44       6607450 6598116 b37395_scaf_00010       scaf_00010||10188271||10207371||PMZ_0004052-RA||-1||CDS||1720937942||176||66.44 10207371        10188271        7.700000e-15    108</t>
  </si>
  <si>
    <t>#2      107.0   a23240_5        b37395_scaf_00010       f       3</t>
  </si>
  <si>
    <t>a23240_5        5||3204571||3220666||ENSORLT00000002700||-1||CDS||471018414||33477||70.11       3220666 3204571 b37395_scaf_00010       scaf_00010||7875055||7901950||PMZ_0026020-RA||-1||CDS||1720938712||145||70.11   7901950 7875055 7.600000e-75    50</t>
  </si>
  <si>
    <t>a23240_5        5||3271089||3273542||ENSORLT00000002778||-1||CDS||471018423||33483||63.91       3273542 3271089 b37395_scaf_00010       scaf_00010||9084007||9088629||PMZ_0005018-RA||1||CDS||1720938090||165||63.91    9084007 9088629 1.300000e-78    97</t>
  </si>
  <si>
    <t>a23240_5        5||3288755||3291712||ENSORLT00000002784||-1||CDS||471018426||33485||65.33       3291712 3288755 b37395_scaf_00010       scaf_00010||10188271||10207371||PMZ_0004052-RA||-1||CDS||1720937942||176||65.33 10207371        10188271        6.800000e-14    107</t>
  </si>
  <si>
    <t>#3      103.0   a23240_5        b37395_scaf_00010       f       4</t>
  </si>
  <si>
    <t>a23240_5        5||17560883||17579789||ENSORLT00000012014||1||CDS||471019752||34369||74.71      17560883        17579789        b37395_scaf_00010       scaf_00010||6946493||6985647||PMZ_0014417-RA||-1||CDS||1720938430||124||74.71   6985647 6946493 1.000000e-72    50</t>
  </si>
  <si>
    <t>a23240_5        5||18377233||18379474||ENSORLT00000012291||-1||CDS||471019767||34379||69.84     18379474        18377233        b37395_scaf_00010       scaf_00010||7649275||7704377||PMZ_0026021-RA||-1||CDS||1720938725||141||69.84   7704377 7649275 2.800000e-04    50</t>
  </si>
  <si>
    <t>a23240_5        5||18377233||18379474||ENSORLT00000012291||-1||CDS||471146376||34380||58.55     18379474        18377233        b37395_scaf_00010       scaf_00010||8939815||8962597||PMZ_0000247-RA||-1||CDS||1720937668||161||58.55   8962597 8939815 1.700000e-10    56</t>
  </si>
  <si>
    <t>a23240_5        5||18506799||18536435||ENSORLT00000012644||1||CDS||471019797||34399||68.61      18506799        18536435        b37395_scaf_00010       scaf_00010||10346660||10412266||PMZ_0004057-RA||-1||CDS||1720937985||180||68.61 10412266        10346660        5.600000e-185   103</t>
  </si>
  <si>
    <t>#4      99.0    a23240_5        b37395_scaf_00010       f       3</t>
  </si>
  <si>
    <t>a23240_5        5||28587110||28615991||ENSORLT00000019720||-1||CDS||471020676||34985||71.17     28615991        28587110        b37395_scaf_00010       scaf_00010||5798575||5832156||PMZ_0016074-RA||-1||CDS||1720938472||101||71.17   5832156 5798575 1.400000e-188   50</t>
  </si>
  <si>
    <t>a23240_5        5||29000414||29050915||ENSORLT00000019854||1||CDS||471020700||35001||74.03      29000414        29050915        b37395_scaf_00010       scaf_00010||6469658||6489171||PMZ_0042138-RA||1||CDS||1720940312||117||74.03    6469658 6489171 1.400000e-44    90</t>
  </si>
  <si>
    <t>a23240_5        5||29085376||29085630||ENSORLT00000019856||1||CDS||471147312||35004||60.84      29085376        29085630        b37395_scaf_00010       scaf_00010||6525184||6555354||PMZ_0042139-RA||1||CDS||1720940321||118||60.84    6525184 6555354 7.300000e-10    99</t>
  </si>
  <si>
    <t>#1      187.0   a23240_5        b37395_scaf_00010       r       4</t>
  </si>
  <si>
    <t>a23240_5        5||1186443||1217263||ENSORLT00000000938||-1||CDS||471018174||33317||64.47       1217263 1186443 b37395_scaf_00010       scaf_00010||8471171||8477370||PMZ_0029973-RA||-1||CDS||1720939218||151||64.47   8477370 8471171 3.700000e-141   50</t>
  </si>
  <si>
    <t>a23240_5        5||1357556||1368912||ENSORLT00000001239||-1||CDS||471018189||33327||70.28       1368912 1357556 b37395_scaf_00010       scaf_00010||7526031||7548638||PMZ_0000282-RA||1||CDS||1720937806||137||70.28    7526031 7548638 3.800000e-150   97</t>
  </si>
  <si>
    <t>a23240_5        5||1483684||1528252||ENSORLT00000001334||1||CDS||471018207||33339||75.31        1483684 1528252 b37395_scaf_00010       scaf_00010||7324806||7352505||PMZ_0034061-RA||1||CDS||1720939738||132||75.31    7324806 7352505 3.500000e-70    144</t>
  </si>
  <si>
    <t>a23240_5        5||1796831||1798465||ENSORLT00000001519||1||CDS||471018231||33355||67.06        1796831 1798465 b37395_scaf_00010       scaf_00010||6878230||6881990||PMZ_0042144-RA||1||CDS||1720940369||123||67.06    6878230 6881990 1.000000e-46    187</t>
  </si>
  <si>
    <t>#2      126.0   a23240_5        b37395_scaf_00010       r       3</t>
  </si>
  <si>
    <t>a23240_5        5||33562344||33570007||ENSORLT00000021720||1||CDS||471021108||35273||70.63      33562344        33570007        b37395_scaf_00010       scaf_00010||11234322||11244477||PMZ_0035248-RA||-1||CDS||1720939866||202||70.63 11244477        11234322        9.500000e-83    50</t>
  </si>
  <si>
    <t>a23240_5        5||33586770||33589049||ENSORLT00000021736||1||CDS||471021117||35279||64.62      33586770        33589049        b37395_scaf_00010       scaf_00010||11016311||11027216||PMZ_0042155-RA||-1||CDS||1720940448||196||64.62 11027216        11016311        1.300000e-27    76</t>
  </si>
  <si>
    <t>a23240_5        5||33648388||33662137||ENSORLT00000021763||1||CDS||471021126||35285||70.96      33648388        33662137        b37395_scaf_00010       scaf_00010||10648437||10676961||PMZ_0030534-RA||-1||CDS||1720939284||188||70.96 10676961        10648437        2.000000e-52    126</t>
  </si>
  <si>
    <t>#5      80.0    a23240_5        b37395_scaf_00010       r       3</t>
  </si>
  <si>
    <t>a23240_5        5||7834546||7924491||ENSORLT00000005579||-1||CDS||471018834||33757||70.11       7924491 7834546 b37395_scaf_00010       scaf_00010||5477022||5502787||PMZ_0029401-RA||1||CDS||1720939167||93||70.11     5477022 5502787 5.900000e-25    24</t>
  </si>
  <si>
    <t>a23240_5        5||7958942||7976544||ENSORLT00000005638||1||CDS||471145455||33766||76.06        7958942 7976544 b37395_scaf_00010       scaf_00010||5328607||5349457||PMZ_0008307-RA||-1||CDS||1720938159||91||76.06    5349457 5328607 1.100000e-09    33</t>
  </si>
  <si>
    <t>a23240_5        5||8274826||8345923||ENSORLT00000005884||-1||CDS||471018861||33775||71.04       8345923 8274826 b37395_scaf_00010       scaf_00010||3968145||4005765||PMZ_0029003-RA||1||CDS||1720939054||74||71.04     3968145 4005765 1.500000e-119   80</t>
  </si>
  <si>
    <t>#1      195.0   a23240_5        b37395_scaf_00027       f       4</t>
  </si>
  <si>
    <t>a23240_5        5||928301||945132||ENSORLT00000000833||-1||CDS||471018147||33299||63.09 945132  928301  b37395_scaf_00027       scaf_00027||6040731||6047160||PMZ_0003241-RA||-1||CDS||1720940990||381||63.09   6047160 6040731 5.000000e-49    48</t>
  </si>
  <si>
    <t>a23240_5        5||970842||1017201||ENSORLT00000000866||1||CDS||471018150||33301||66.94 970842  1017201 b37395_scaf_00027       scaf_00027||6071967||6146530||PMZ_0026615-RA||-1||CDS||1720941628||385||66.94   6146530 6071967 2.800000e-128   98</t>
  </si>
  <si>
    <t>a23240_5        5||1143553||1150695||ENSORLT00000000886||1||CDS||471018162||33309||67.03        1143553 1150695 b37395_scaf_00027       scaf_00027||6293186||6301948||PMZ_0003232-RA||1||CDS||1720940973||388||67.03    6293186 6301948 2.300000e-75    148</t>
  </si>
  <si>
    <t>a23240_5        5||1186443||1217263||ENSORLT00000000938||-1||CDS||471018174||33317||68.09       1217263 1186443 b37395_scaf_00027       scaf_00027||7141211||7151256||PMZ_0031084-RA||1||CDS||1720942248||400||68.09    7141211 7151256 6.300000e-166   195</t>
  </si>
  <si>
    <t>#2      179.0   a23240_5        b37395_scaf_00027       f       5</t>
  </si>
  <si>
    <t>a23240_5        5||1886951||1892009||ENSORLT00000001595||1||CDS||471018249||33367||72.22        1886951 1892009 b37395_scaf_00027       scaf_00027||3454295||3479645||PMZ_0043579-RA||1||CDS||1720942624||341||72.22    3454295 3479645 1.300000e-18    17</t>
  </si>
  <si>
    <t>a23240_5        5||1946378||1948431||ENSORLT00000001679||1||CDS||471018264||33377||67.96        1946378 1948431 b37395_scaf_00027       scaf_00027||4948906||4958432||PMZ_0012028-RA||-1||CDS||1720941302||360||67.96   4958432 4948906 4.900000e-42    55</t>
  </si>
  <si>
    <t>a23240_5        5||1967833||1973545||ENSORLT00000001689||1||CDS||471018267||33379||67.43        1967833 1973545 b37395_scaf_00027       scaf_00027||5013151||5039158||PMZ_0031307-RA||1||CDS||1720942262||361||67.43    5013151 5039158 3.200000e-25    79</t>
  </si>
  <si>
    <t>a23240_5        5||2046251||2057569||ENSORLT00000001704||-1||CDS||471018270||33381||70.83       2057569 2046251 b37395_scaf_00027       scaf_00027||5318792||5357237||PMZ_0007289-RA||-1||CDS||1720941068||362||70.83   5357237 5318792 2.700000e-82    129</t>
  </si>
  <si>
    <t>a23240_5        5||2058251||2066631||ENSORLT00000001734||1||CDS||471018273||33383||79.57        2058251 2066631 b37395_scaf_00027       scaf_00027||5365894||5376972||PMZ_0007288-RA||1||CDS||1720941056||364||79.57    5365894 5376972 4.600000e-163   179</t>
  </si>
  <si>
    <t>#3      150.0   a23240_5        b37395_scaf_00027       f       3</t>
  </si>
  <si>
    <t>a23240_5        5||3708798||3719228||ENSORLT00000002940||-1||CDS||471018459||33507||81.69       3719228 3708798 b37395_scaf_00027       scaf_00027||7667395||7703087||PMZ_0029295-RA||-1||CDS||1720941941||409||81.69   7703087 7667395 1.100000e-80    50</t>
  </si>
  <si>
    <t>a23240_5        5||3759914||3825728||ENSORLT00000003231||1||CDS||471018468||33513||79.32        3759914 3825728 b37395_scaf_00027       scaf_00027||7973031||8013465||PMZ_0043604-RA||1||CDS||1720942856||415||79.32    7973031 8013465 9.700000e-140   100</t>
  </si>
  <si>
    <t>a23240_5        5||3840092||3875575||ENSORLT00000003348||1||CDS||471018474||33517||67.92        3840092 3875575 b37395_scaf_00027       scaf_00027||8030432||8088623||PMZ_0027462-RA||1||CDS||1720941744||416||67.92    8030432 8088623 1.400000e-100   150</t>
  </si>
  <si>
    <t>#4      114.0   a23240_5        b37395_scaf_00027       f       3</t>
  </si>
  <si>
    <t>a23240_5        5||21152405||21163473||ENSORLT00000013763||-1||CDS||471019953||34503||62.56     21163473        21152405        b37395_scaf_00027       scaf_00027||9137065||9162222||PMZ_0001719-RA||1||CDS||1720940916||433||62.56    9137065 9162222 1.700000e-18    17</t>
  </si>
  <si>
    <t>a23240_5        5||21232722||21347083||ENSORLT00000013832||-1||CDS||471019965||34511||79.64     21347083        21232722        b37395_scaf_00027       scaf_00027||9217352||9244092||PMZ_0021730-RA||-1||CDS||1720941590||434||79.64   9244092 9217352 1.000000e-117   67</t>
  </si>
  <si>
    <t>a23240_5        5||21809335||21845804||ENSORLT00000014074||1||CDS||471019974||34517||69.71      21809335        21845804        b37395_scaf_00027       scaf_00027||9889477||9914592||PMZ_0028262-RA||-1||CDS||1720941842||439||69.71   9914592 9889477 1.400000e-48    114</t>
  </si>
  <si>
    <t>#5      111.0   a23240_5        b37395_scaf_00027       f       3</t>
  </si>
  <si>
    <t>a23240_5        5||25409253||25430908||ENSORLT00000016149||-1||CDS||471020187||34659||76.32     25430908        25409253        b37395_scaf_00027       scaf_00027||8867110||9017121||PMZ_0013675-RA||1||CDS||1720941318||427||76.32    8867110 9017121 1.300000e-81    50</t>
  </si>
  <si>
    <t>a23240_5        5||25573663||25599567||ENSORLT00000016217||1||CDS||471020196||34665||64.18      25573663        25599567        b37395_scaf_00027       scaf_00027||10321875||10350705||PMZ_0022050-RA||-1||CDS||1720941602||447||64.18 10350705        10321875        2.800000e-24    70</t>
  </si>
  <si>
    <t>a23240_5        5||25911835||25919100||ENSORLT00000016556||1||CDS||471020226||34685||73.71      25911835        25919100        b37395_scaf_00027       scaf_00027||10944149||10957224||PMZ_0043621-RA||-1||CDS||1720943003||464||73.71 10957224        10944149        4.400000e-45    111</t>
  </si>
  <si>
    <t>#7      96.0    a23240_5        b37395_scaf_00027       f       3</t>
  </si>
  <si>
    <t>a23240_5        5||14568190||14577330||ENSORLT00000009795||-1||CDS||471019428||34153||75.0      14577330        14568190        b37395_scaf_00027       scaf_00027||4729477||4760417||PMZ_0043588-RA||-1||CDS||1720942703||359||75.0    4760417 4729477 6.100000e-44    43</t>
  </si>
  <si>
    <t>a23240_5        5||14673241||14680012||ENSORLT00000009990||1||CDS||471019455||34171||68.45      14673241        14680012        b37395_scaf_00027       scaf_00027||5757248||5770845||PMZ_0028930-RA||-1||CDS||1720941889||374||68.45   5770845 5757248 1.000000e-86    90</t>
  </si>
  <si>
    <t>a23240_5        5||15719144||15732215||ENSORLT00000010203||1||CDS||471019485||34191||60.2       15719144        15732215        b37395_scaf_00027       scaf_00027||6480548||6491648||PMZ_0028929-RA||-1||CDS||1720941883||390||60.2    6491648 6480548 1.200000e-10    96</t>
  </si>
  <si>
    <t>#1      181.0   a23240_5        b37395_scaf_00027       r       4</t>
  </si>
  <si>
    <t>a23240_5        5||14666842||14671786||ENSORLT00000009970||1||CDS||471019449||34167||75.51      14666842        14671786        b37395_scaf_00027       scaf_00027||5783930||5790882||PMZ_0009447-RA||-1||CDS||1720941144||375||75.51   5790882 5783930 1.200000e-194   50</t>
  </si>
  <si>
    <t>a23240_5        5||14673241||14680012||ENSORLT00000009990||1||CDS||471019455||34171||68.45      14673241        14680012        b37395_scaf_00027       scaf_00027||5757248||5770845||PMZ_0028930-RA||-1||CDS||1720941889||374||68.45   5770845 5757248 1.000000e-86    100</t>
  </si>
  <si>
    <t>a23240_5        5||14683135||14692315||ENSORLT00000010011||1||CDS||471019458||34173||69.07      14683135        14692315        b37395_scaf_00027       scaf_00027||5708042||5732249||PMZ_0014722-RA||-1||CDS||1720941406||372||69.07   5732249 5708042 1.100000e-34    134</t>
  </si>
  <si>
    <t>a23240_5        5||15582089||15596470||ENSORLT00000010147||1||CDS||471019482||34189||70.54      15582089        15596470        b37395_scaf_00027       scaf_00027||4605387||4704795||PMZ_0043587-RA||1||CDS||1720942668||358||70.54    4605387 4704795 2.700000e-158   181</t>
  </si>
  <si>
    <t>#2      116.0   a23240_5        b37395_scaf_00027       r       3</t>
  </si>
  <si>
    <t>a23240_5        5||1143553||1150695||ENSORLT00000000886||1||CDS||471018162||33309||66.67        1143553 1150695 b37395_scaf_00027       scaf_00027||640528||647515||PMZ_0008155-RA||1||CDS||1720941130||315||66.67      640528  647515  1.600000e-20    19</t>
  </si>
  <si>
    <t>a23240_5        5||1355032||1355824||ENSORLT00000001009||1||CDS||471018186||33325||69.3 1355032 1355824 b37395_scaf_00027       scaf_00027||554035||557724||PMZ_0027583-RA||1||CDS||1720941791||312||69.3       554035  557724  1.300000e-55    66</t>
  </si>
  <si>
    <t>a23240_5        5||1370230||1374107||ENSORLT00000001275||-1||CDS||471018195||33331||74.4        1374107 1370230 b37395_scaf_00027       scaf_00027||502308||525045||PMZ_0043568-RA||-1||CDS||1720942525||310||74.4      525045  502308  1.600000e-89    116</t>
  </si>
  <si>
    <t>#3      112.0   a23240_5        b37395_scaf_00027       r       3</t>
  </si>
  <si>
    <t>a23240_5        5||7735913||7753213||ENSORLT00000005564||-1||CDS||471018831||33755||64.62       7753213 7735913 b37395_scaf_00027       scaf_00027||12954780||12968606||PMZ_0035573-RA||1||CDS||1720942434||494||64.62  12954780        12968606        6.000000e-19    18</t>
  </si>
  <si>
    <t>a23240_5        5||8274826||8345923||ENSORLT00000005884||-1||CDS||471018861||33775||67.99       8345923 8274826 b37395_scaf_00027       scaf_00027||11643463||11708111||PMZ_0000650-RA||-1||CDS||1720940863||475||67.99 11708111        11643463        1.700000e-100   65</t>
  </si>
  <si>
    <t>a23240_5        5||8609279||8613285||ENSORLT00000006030||-1||CDS||471018885||33791||71.61       8613285 8609279 b37395_scaf_00027       scaf_00027||10999094||11020731||PMZ_0043623-RA||1||CDS||1720943023||466||71.61  10999094        11020731        1.500000e-198   112</t>
  </si>
  <si>
    <t>#4      105.0   a23240_5        b37395_scaf_00027       r       4</t>
  </si>
  <si>
    <t>a23240_5        5||7586375||7605976||ENSORLT00000005467||-1||CDS||471145419||33742||65.96       7605976 7586375 b37395_scaf_00027       scaf_00027||10321875||10350705||PMZ_0022050-RA||-1||CDS||1720941602||447||65.96 10350705        10321875        9.600000e-06    5</t>
  </si>
  <si>
    <t>a23240_5        5||7932793||7939395||ENSORLT00000005621||1||CDS||471018840||33761||67.61        7932793 7939395 b37395_scaf_00027       scaf_00027||9137065||9162222||PMZ_0001719-RA||1||CDS||1720940916||433||67.61    9137065 9162222 2.000000e-45    46</t>
  </si>
  <si>
    <t>a23240_5        5||7958942||7976544||ENSORLT00000005638||1||CDS||471145455||33766||78.26        7958942 7976544 b37395_scaf_00027       scaf_00027||9045031||9055113||PMZ_0043607-RA||-1||CDS||1720942887||428||78.26   9055113 9045031 1.200000e-10    55</t>
  </si>
  <si>
    <t>a23240_5        5||8011387||8062166||ENSORLT00000005684||-1||CDS||471018849||33767||69.81       8062166 8011387 b37395_scaf_00027       scaf_00027||8867110||9017121||PMZ_0013675-RA||1||CDS||1720941318||427||69.81    8867110 9017121 1.100000e-81    105</t>
  </si>
  <si>
    <t>#5      104.0   a23240_5        b37395_scaf_00027       r       3</t>
  </si>
  <si>
    <t>a23240_5        5||3487286||3614532||ENSORLT00000002905||1||CDS||471018441||33495||74.87        3487286 3614532 b37395_scaf_00027       scaf_00027||8311201||8410906||PMZ_0027551-RA||-1||CDS||1720941769||424||74.87   8410906 8311201 2.300000e-125   50</t>
  </si>
  <si>
    <t>a23240_5        5||3708798||3719228||ENSORLT00000002940||-1||CDS||471018459||33507||81.69       3719228 3708798 b37395_scaf_00027       scaf_00027||7667395||7703087||PMZ_0029295-RA||-1||CDS||1720941941||409||81.69   7703087 7667395 1.100000e-80    97</t>
  </si>
  <si>
    <t>a23240_5        5||3840092||3875575||ENSORLT00000003348||1||CDS||471018474||33517||68.48        3840092 3875575 b37395_scaf_00027       scaf_00027||7210609||7263218||PMZ_0014316-RA||-1||CDS||1720941357||402||68.48   7263218 7210609 1.100000e-07    104</t>
  </si>
  <si>
    <t>#6      102.0   a23240_5        b37395_scaf_00027       r       4</t>
  </si>
  <si>
    <t>a23240_5        5||5166082||5209014||ENSORLT00000003891||-1||CDS||471018561||33575||70.03       5209014 5166082 b37395_scaf_00027       scaf_00027||6560693||6607130||PMZ_0011745-RA||1||CDS||1720941243||392||70.03    6560693 6607130 1.500000e-50    49</t>
  </si>
  <si>
    <t>a23240_5        5||5292880||5299591||ENSORLT00000003947||-1||CDS||471018573||33583||56.7        5299591 5292880 b37395_scaf_00027       scaf_00027||6504073||6518543||PMZ_0028928-RA||-1||CDS||1720941876||391||56.7    6518543 6504073 2.300000e-06    54</t>
  </si>
  <si>
    <t>a23240_5        5||5292880||5299591||ENSORLT00000003947||-1||CDS||471145182||33584||62.16       5299591 5292880 b37395_scaf_00027       scaf_00027||6480548||6491648||PMZ_0028929-RA||-1||CDS||1720941883||390||62.16   6491648 6480548 6.200000e-05    58</t>
  </si>
  <si>
    <t>a23240_5        5||5540367||5546396||ENSORLT00000004099||1||CDS||471018594||33597||67.99        5540367 5546396 b37395_scaf_00027       scaf_00027||6293186||6301948||PMZ_0003232-RA||1||CDS||1720940973||388||67.99    6293186 6301948 3.400000e-48    102</t>
  </si>
  <si>
    <t>#10     92.0    a23240_5        b37395_scaf_00027       r       4</t>
  </si>
  <si>
    <t>a23240_5        5||28587110||28615991||ENSORLT00000019720||-1||CDS||471020676||34985||74.64     28615991        28587110        b37395_scaf_00027       scaf_00027||3454295||3479645||PMZ_0043579-RA||1||CDS||1720942624||341||74.64    3454295 3479645 4.900000e-41    40</t>
  </si>
  <si>
    <t>a23240_5        5||29000414||29050915||ENSORLT00000019854||1||CDS||471020700||35001||80.0       29000414        29050915        b37395_scaf_00027       scaf_00027||2573564||2623088||PMZ_0032297-RA||-1||CDS||1720942331||333||80.0    2623088 2573564 2.000000e-37    73</t>
  </si>
  <si>
    <t>a23240_5        5||29085376||29085630||ENSORLT00000019856||1||CDS||471147312||35004||66.28      29085376        29085630        b37395_scaf_00027       scaf_00027||2464280||2471561||PMZ_0032296-RA||-1||CDS||1720942326||331||66.28   2471561 2464280 5.100000e-06    78</t>
  </si>
  <si>
    <t>a23240_5        5||29324347||29335839||ENSORLT00000020004||1||CDS||471020733||35023||59.61      29324347        29335839        b37395_scaf_00027       scaf_00027||617979||631905||PMZ_0043569-RA||1||CDS||1720942537||314||59.61      617979  631905  7.500000e-18    92</t>
  </si>
  <si>
    <t>#14     85.0    a23240_5        b37395_scaf_00027       r       3</t>
  </si>
  <si>
    <t>a23240_5        5||3840092||3875575||ENSORLT00000003348||1||CDS||471018474||33517||67.92        3840092 3875575 b37395_scaf_00027       scaf_00027||8030432||8088623||PMZ_0027462-RA||1||CDS||1720941744||416||67.92    8030432 8088623 1.400000e-100   50</t>
  </si>
  <si>
    <t>a23240_5        5||3980592||3990843||ENSORLT00000003443||-1||CDS||471018501||33535||79.17       3990843 3980592 b37395_scaf_00027       scaf_00027||7505807||7537650||PMZ_0043599-RA||1||CDS||1720942806||405||79.17    7505807 7537650 2.900000e-05    51</t>
  </si>
  <si>
    <t>a23240_5        5||4230727||4256007||ENSORLT00000003586||-1||CDS||471018510||33541||66.9        4256007 4230727 b37395_scaf_00027       scaf_00027||6825846||6865644||PMZ_0031081-RA||-1||CDS||1720942228||396||66.9    6865644 6825846 5.300000e-35    85</t>
  </si>
  <si>
    <t>#1      127.0   a23240_5        b37395_scaf_00049       r       3</t>
  </si>
  <si>
    <t>a23240_5        5||8274826||8345923||ENSORLT00000005884||-1||CDS||471018861||33775||68.12       8345923 8274826 b37395_scaf_00049       scaf_00049||6008717||6046352||PMZ_0045219-RA||-1||CDS||1720944458||586||68.12   6046352 6008717 3.700000e-107   50</t>
  </si>
  <si>
    <t>a23240_5        5||8466900||8469462||ENSORLT00000005980||-1||CDS||471018873||33783||74.23       8469462 8466900 b37395_scaf_00049       scaf_00049||5690052||5693522||PMZ_0045216-RA||1||CDS||1720944433||581||74.23    5690052 5693522 4.400000e-31    80</t>
  </si>
  <si>
    <t>a23240_5        5||8540165||8543657||ENSORLT00000005993||-1||CDS||471018876||33785||72.14       8543657 8540165 b37395_scaf_00049       scaf_00049||5542042||5571955||PMZ_0045214-RA||1||CDS||1720944420||579||72.14    5542042 5571955 1.000000e-47    127</t>
  </si>
  <si>
    <t>#1      103.0   a23240_6        b37395_scaf_00010       f       4</t>
  </si>
  <si>
    <t>a23240_6        6||14709019||14763680||ENSORLT00000011962||1||CDS||471022978||36485||71.99      14709019        14763680        b37395_scaf_00010       scaf_00010||7649275||7704377||PMZ_0026021-RA||-1||CDS||1720938725||141||71.99   7704377 7649275 4.900000e-57    50</t>
  </si>
  <si>
    <t>a23240_6        6||14826680||14840423||ENSORLT00000012037||1||CDS||471022981||36487||58.94      14826680        14840423        b37395_scaf_00010       scaf_00010||8311997||8315069||PMZ_0000270-RA||1||CDS||1720937740||147||58.94    8311997 8315069 6.800000e-06    55</t>
  </si>
  <si>
    <t>a23240_6        6||14826680||14840423||ENSORLT00000012037||1||CDS||471149590||36488||69.33      14826680        14840423        b37395_scaf_00010       scaf_00010||8320454||8328437||PMZ_0048123-RA||1||CDS||1720940823||148||69.33    8320454 8328437 2.000000e-05    59</t>
  </si>
  <si>
    <t>a23240_6        6||15155585||15183243||ENSORLT00000012269||1||CDS||471023014||36509||71.88      15155585        15183243        b37395_scaf_00010       scaf_00010||8741743||8782226||PMZ_0028261-RA||-1||CDS||1720939024||159||71.88   8782226 8741743 4.200000e-130   103</t>
  </si>
  <si>
    <t>#5      96.0    a23240_6        b37395_scaf_00010       f       3</t>
  </si>
  <si>
    <t>a23240_6        6||8858042||8868342||ENSORLT00000005488||1||CDS||471022051||35867||74.62        8858042 8868342 b37395_scaf_00010       scaf_00010||6649905||6689125||PMZ_0042141-RA||1||CDS||1720940340||120||74.62    6649905 6689125 2.100000e-22    21</t>
  </si>
  <si>
    <t>a23240_6        6||8871199||8879452||ENSORLT00000005513||1||CDS||471022057||35871||75.18        8871199 8879452 b37395_scaf_00010       scaf_00010||6703619||6710132||PMZ_0042142-RA||1||CDS||1720940355||121||75.18    6703619 6710132 1.100000e-25    46</t>
  </si>
  <si>
    <t>a23240_6        6||8950861||8952963||ENSORLT00000005519||1||CDS||471022063||35875||70.78        8950861 8952963 b37395_scaf_00010       scaf_00010||6878230||6881990||PMZ_0042144-RA||1||CDS||1720940369||123||70.78    6878230 6881990 3.500000e-67    96</t>
  </si>
  <si>
    <t>#1      132.0   a23240_6        b37395_scaf_00010       r       4</t>
  </si>
  <si>
    <t>a23240_6        6||14420365||14423129||ENSORLT00000011732||-1||CDS||471022954||36469||68.59     14423129        14420365        b37395_scaf_00010       scaf_00010||8939815||8962597||PMZ_0000247-RA||-1||CDS||1720937668||161||68.59   8962597 8939815 2.900000e-20    19</t>
  </si>
  <si>
    <t>a23240_6        6||14448797||14460579||ENSORLT00000011794||1||CDS||471022963||36475||56.67      14448797        14460579        b37395_scaf_00010       scaf_00010||8628450||8655969||PMZ_0000257-RA||-1||CDS||1720937702||154||56.67   8655969 8628450 1.800000e-14    32</t>
  </si>
  <si>
    <t>a23240_6        6||14465971||14491272||ENSORLT00000011817||-1||CDS||471022966||36477||63.97     14491272        14465971        b37395_scaf_00010       scaf_00010||8471171||8477370||PMZ_0029973-RA||-1||CDS||1720939218||151||63.97   8477370 8471171 3.800000e-141   82</t>
  </si>
  <si>
    <t>a23240_6        6||14709019||14763680||ENSORLT00000011962||1||CDS||471022978||36485||71.99      14709019        14763680        b37395_scaf_00010       scaf_00010||7649275||7704377||PMZ_0026021-RA||-1||CDS||1720938725||141||71.99   7704377 7649275 4.900000e-57    132</t>
  </si>
  <si>
    <t>#1      121.0   a23240_6        b37395_scaf_00027       f       3</t>
  </si>
  <si>
    <t>a23240_6        6||25754106||25799610||ENSORLT00000020243||-1||CDS||471024217||37311||74.59     25799610        25754106        b37395_scaf_00027       scaf_00027||6071967||6146530||PMZ_0026615-RA||-1||CDS||1720941628||385||74.59   6146530 6071967 4.700000e-60    50</t>
  </si>
  <si>
    <t>a23240_6        6||25829099||25832763||ENSORLT00000020250||-1||CDS||471024220||37313||59.86     25832763        25829099        b37395_scaf_00027       scaf_00027||6164289||6190564||PMZ_0043594-RA||-1||CDS||1720942758||387||59.86   6190564 6164289 1.300000e-27    76</t>
  </si>
  <si>
    <t>a23240_6        6||26095328||26117447||ENSORLT00000020290||-1||CDS||471024238||37325||71.9      26117447        26095328        b37395_scaf_00027       scaf_00027||7210609||7263218||PMZ_0014316-RA||-1||CDS||1720941357||402||71.9    7263218 7210609 9.700000e-49    121</t>
  </si>
  <si>
    <t>#4      89.0    a23240_6        b37395_scaf_00027       f       3</t>
  </si>
  <si>
    <t>a23240_6        6||7831821||7849370||ENSORLT00000004083||-1||CDS||471021889||35759||64.56       7849370 7831821 b37395_scaf_00027       scaf_00027||9217352||9244092||PMZ_0021730-RA||-1||CDS||1720941590||434||64.56   9244092 9217352 7.700000e-28    27</t>
  </si>
  <si>
    <t>a23240_6        6||7972783||7988019||ENSORLT00000004113||-1||CDS||471021892||35761||62.2        7988019 7972783 b37395_scaf_00027       scaf_00027||9655478||9698970||PMZ_0043611-RA||-1||CDS||1720942909||437||62.2    9698970 9655478 5.600000e-22    48</t>
  </si>
  <si>
    <t>a23240_6        6||8053645||8070388||ENSORLT00000004171||-1||CDS||471021895||35763||68.82       8070388 8053645 b37395_scaf_00027       scaf_00027||9889477||9914592||PMZ_0028262-RA||-1||CDS||1720941842||439||68.82   9914592 9889477 2.500000e-42    89</t>
  </si>
  <si>
    <t>#1      172.0   a23240_6        b37395_scaf_00049       f       5</t>
  </si>
  <si>
    <t>a23240_6        6||7632413||7635736||ENSORLT00000004051||1||CDS||471021883||35755||72.77        7632413 7635736 b37395_scaf_00049       scaf_00049||3471374||3487095||PMZ_0045208-RA||1||CDS||1720944371||560||72.77    3471374 3487095 3.100000e-36    35</t>
  </si>
  <si>
    <t>a23240_6        6||7831821||7849370||ENSORLT00000004083||-1||CDS||471021889||35759||71.21       7849370 7831821 b37395_scaf_00049       scaf_00049||3528044||3533289||PMZ_0014548-RA||-1||CDS||1720943527||561||71.21   3533289 3528044 3.200000e-40    74</t>
  </si>
  <si>
    <t>a23240_6        6||7972783||7988019||ENSORLT00000004113||-1||CDS||471021892||35761||73.08       7988019 7972783 b37395_scaf_00049       scaf_00049||3884762||3929564||PMZ_0014019-RA||-1||CDS||1720943514||565||73.08   3929564 3884762 1.200000e-08    81</t>
  </si>
  <si>
    <t>a23240_6        6||8053645||8070388||ENSORLT00000004171||-1||CDS||471021895||35763||67.34       8070388 8053645 b37395_scaf_00049       scaf_00049||4167960||4196704||PMZ_0027006-RA||-1||CDS||1720943691||566||67.34   4196704 4167960 2.500000e-42    122</t>
  </si>
  <si>
    <t>a23240_6        6||8133354||8149287||ENSORLT00000004203||-1||CDS||471021898||35765||64.41       8149287 8133354 b37395_scaf_00049       scaf_00049||4283152||4309600||PMZ_0045211-RA||-1||CDS||1720944389||569||64.41   4309600 4283152 1.100000e-92    172</t>
  </si>
  <si>
    <t>#1      132.0   a23240_7        b37395_scaf_00010       f       4</t>
  </si>
  <si>
    <t>a23240_7        7||16449497||16521696||ENSORLT00000012378||1||CDS||471026205||38591||70.49      16449497        16521696        b37395_scaf_00010       scaf_00010||4901348||4964404||PMZ_0028285-RA||-1||CDS||1720939042||90||70.49    4964404 4901348 3.400000e-170   50</t>
  </si>
  <si>
    <t>a23240_7        7||16611403||16654898||ENSORLT00000012503||-1||CDS||471026214||38597||72.22     16654898        16611403        b37395_scaf_00010       scaf_00010||5907702||5942780||PMZ_0031116-RA||-1||CDS||1720939343||105||72.22   5942780 5907702 6.500000e-37    83</t>
  </si>
  <si>
    <t>a23240_7        7||16658496||16670925||ENSORLT00000012556||-1||CDS||471026217||38599||68.12     16670925        16658496        b37395_scaf_00010       scaf_00010||6148620||6150395||PMZ_0042134-RA||-1||CDS||1720940291||112||68.12   6150395 6148620 3.200000e-03    85</t>
  </si>
  <si>
    <t>a23240_7        7||16750471||16762115||ENSORLT00000012691||-1||CDS||471026226||38605||74.71     16762115        16750471        b37395_scaf_00010       scaf_00010||6946493||6985647||PMZ_0014417-RA||-1||CDS||1720938430||124||74.71   6985647 6946493 1.000000e-72    132</t>
  </si>
  <si>
    <t>#2      103.0   a23240_7        b37395_scaf_00010       f       3</t>
  </si>
  <si>
    <t>a23240_7        7||6171288||6173961||ENSORLT00000003418||1||CDS||471024936||37745||77.54        6171288 6173961 b37395_scaf_00010       scaf_00010||7615051||7629734||PMZ_0030126-RA||-1||CDS||1720939242||140||77.54   7629734 7615051 2.200000e-123   50</t>
  </si>
  <si>
    <t>a23240_7        7||6210385||6244643||ENSORLT00000003496||1||CDS||471024939||37747||59.51        6210385 6244643 b37395_scaf_00010       scaf_00010||8558191||8582945||PMZ_0026019-RA||1||CDS||1720938695||153||59.51    8558191 8582945 1.200000e-62    97</t>
  </si>
  <si>
    <t>a23240_7        7||6266305||6268863||ENSORLT00000003522||-1||CDS||471151560||37756||60.09       6268863 6266305 b37395_scaf_00010       scaf_00010||9084007||9088629||PMZ_0005018-RA||1||CDS||1720938090||165||60.09    9084007 9088629 4.800000e-10    103</t>
  </si>
  <si>
    <t>#1      147.0   a23240_7        b37395_scaf_00027       f       4</t>
  </si>
  <si>
    <t>a23240_7        7||14138544||14262246||ENSORLT00000011035||1||CDS||471026010||38461||66.98      14138544        14262246        b37395_scaf_00027       scaf_00027||8030432||8088623||PMZ_0027462-RA||1||CDS||1720941744||416||66.98    8030432 8088623 1.800000e-92    50</t>
  </si>
  <si>
    <t>a23240_7        7||14237938||14241210||ENSORLT00000011045||-1||CDS||471152622||38464||61.79     14241210        14237938        b37395_scaf_00027       scaf_00027||8105514||8112368||PMZ_0010550-RA||-1||CDS||1720941176||417||61.79   8112368 8105514 9.000000e-06    55</t>
  </si>
  <si>
    <t>a23240_7        7||14290958||14298094||ENSORLT00000011064||-1||CDS||471026019||38467||70.42     14298094        14290958        b37395_scaf_00027       scaf_00027||8182445||8189929||PMZ_0010848-RA||-1||CDS||1720941182||420||70.42   8189929 8182445 5.900000e-181   105</t>
  </si>
  <si>
    <t>a23240_7        7||14347417||14482000||ENSORLT00000011101||-1||CDS||471026022||38469||66.05     14482000        14347417        b37395_scaf_00027       scaf_00027||8311201||8410906||PMZ_0027551-RA||-1||CDS||1720941769||424||66.05   8410906 8311201 5.700000e-43    147</t>
  </si>
  <si>
    <t>#2      124.0   a23240_7        b37395_scaf_00027       f       3</t>
  </si>
  <si>
    <t>a23240_7        7||21538091||21548361||ENSORLT00000017783||-1||CDS||471026814||38997||66.2      21548361        21538091        b37395_scaf_00027       scaf_00027||6825846||6865644||PMZ_0031081-RA||-1||CDS||1720942228||396||66.2    6865644 6825846 6.200000e-36    35</t>
  </si>
  <si>
    <t>a23240_7        7||21594646||21600753||ENSORLT00000017896||-1||CDS||471026829||39007||79.23     21600753        21594646        b37395_scaf_00027       scaf_00027||7449224||7496087||PMZ_0043598-RA||1||CDS||1720942791||404||79.23    7449224 7496087 7.500000e-43    77</t>
  </si>
  <si>
    <t>a23240_7        7||21769632||21790291||ENSORLT00000018228||1||CDS||471026856||39025||73.88      21769632        21790291        b37395_scaf_00027       scaf_00027||7973031||8013465||PMZ_0043604-RA||1||CDS||1720942856||415||73.88    7973031 8013465 7.300000e-108   124</t>
  </si>
  <si>
    <t>#3      118.0   a23240_7        b37395_scaf_00027       f       4</t>
  </si>
  <si>
    <t>a23240_7        7||17651773||17683894||ENSORLT00000014045||-1||CDS||471026394||38717||79.66     17683894        17651773        b37395_scaf_00027       scaf_00027||7667395||7703087||PMZ_0029295-RA||-1||CDS||1720941941||409||79.66   7703087 7667395 6.100000e-75    50</t>
  </si>
  <si>
    <t>a23240_7        7||17710508||17715929||ENSORLT00000014114||1||CDS||471026412||38729||64.16      17710508        17715929        b37395_scaf_00027       scaf_00027||8182445||8189929||PMZ_0010848-RA||-1||CDS||1720941182||420||64.16   8189929 8182445 2.400000e-15    61</t>
  </si>
  <si>
    <t>a23240_7        7||17905609||17924543||ENSORLT00000014296||1||CDS||471026421||38735||78.43      17905609        17924543        b37395_scaf_00027       scaf_00027||8867110||9017121||PMZ_0013675-RA||1||CDS||1720941318||427||78.43    8867110 9017121 2.100000e-74    111</t>
  </si>
  <si>
    <t>a23240_7        7||17977926||17984077||ENSORLT00000014402||1||CDS||471153054||38752||77.46      17977926        17984077        b37395_scaf_00027       scaf_00027||9045031||9055113||PMZ_0043607-RA||-1||CDS||1720942887||428||77.46   9055113 9045031 1.100000e-10    118</t>
  </si>
  <si>
    <t>#1      147.0   a23240_7        b37395_scaf_00027       r       3</t>
  </si>
  <si>
    <t>a23240_7        7||21633168||21639881||ENSORLT00000017917||1||CDS||471026835||39011||76.79      21633168        21639881        b37395_scaf_00027       scaf_00027||9217352||9244092||PMZ_0021730-RA||-1||CDS||1720941590||434||76.79   9244092 9217352 4.200000e-52    50</t>
  </si>
  <si>
    <t>a23240_7        7||21667931||21672529||ENSORLT00000018030||-1||CDS||471026841||39015||71.87     21672529        21667931        b37395_scaf_00027       scaf_00027||8867110||9017121||PMZ_0013675-RA||1||CDS||1720941318||427||71.87    8867110 9017121 2.300000e-66    100</t>
  </si>
  <si>
    <t>a23240_7        7||21769632||21790291||ENSORLT00000018228||1||CDS||471026856||39025||73.88      21769632        21790291        b37395_scaf_00027       scaf_00027||7973031||8013465||PMZ_0043604-RA||1||CDS||1720942856||415||73.88    7973031 8013465 7.300000e-108   147</t>
  </si>
  <si>
    <t>#2      147.0   a23240_7        b37395_scaf_00027       r       3</t>
  </si>
  <si>
    <t>a23240_7        7||4485121||4526993||ENSORLT00000002470||1||CDS||471024765||37631||73.36        4485121 4526993 b37395_scaf_00027       scaf_00027||12633679||12697316||PMZ_0043633-RA||-1||CDS||1720943168||488||73.36 12697316        12633679        1.300000e-160   50</t>
  </si>
  <si>
    <t>a23240_7        7||4579896||4630200||ENSORLT00000002549||-1||CDS||471024786||37645||68.3        4630200 4579896 b37395_scaf_00027       scaf_00027||11643463||11708111||PMZ_0000650-RA||-1||CDS||1720940863||475||68.3  11708111        11643463        2.800000e-105   97</t>
  </si>
  <si>
    <t>a23240_7        7||4646295||4654719||ENSORLT00000002562||-1||CDS||471024789||37647||69.84       4654719 4646295 b37395_scaf_00027       scaf_00027||11050284||11055813||PMZ_0043624-RA||1||CDS||1720943038||467||69.84  11050284        11055813        9.000000e-52    147</t>
  </si>
  <si>
    <t>#3      133.0   a23240_7        b37395_scaf_00027       r       3</t>
  </si>
  <si>
    <t>a23240_7        7||5971802||6060938||ENSORLT00000003351||-1||CDS||471024927||37739||67.88       6060938 5971802 b37395_scaf_00027       scaf_00027||2168881||2190316||PMZ_0043574-RA||1||CDS||1720942585||329||67.88    2168881 2190316 2.600000e-53    50</t>
  </si>
  <si>
    <t>a23240_7        7||6171288||6173961||ENSORLT00000003418||1||CDS||471024936||37745||81.19        6171288 6173961 b37395_scaf_00027       scaf_00027||502308||525045||PMZ_0043568-RA||-1||CDS||1720942525||310||81.19     525045  502308  2.900000e-146   97</t>
  </si>
  <si>
    <t>a23240_7        7||6210385||6244643||ENSORLT00000003496||1||CDS||471024939||37747||59.28        6210385 6244643 b37395_scaf_00027       scaf_00027||242307||272217||PMZ_0016843-RA||-1||CDS||1720941500||298||59.28     272217  242307  3.000000e-40    133</t>
  </si>
  <si>
    <t>#4      128.0   a23240_7        b37395_scaf_00027       r       4</t>
  </si>
  <si>
    <t>a23240_7        7||20324812||20454153||ENSORLT00000016624||1||CDS||471026655||38891||68.25      20324812        20454153        b37395_scaf_00027       scaf_00027||3874937||3885337||PMZ_0018985-RA||1||CDS||1720941541||346||68.25    3874937 3885337 9.300000e-58    50</t>
  </si>
  <si>
    <t>a23240_7        7||20679891||20688674||ENSORLT00000016832||1||CDS||471026688||38911||79.02      20679891        20688674        b37395_scaf_00027       scaf_00027||2573564||2623088||PMZ_0032297-RA||-1||CDS||1720942331||333||79.02   2623088 2573564 2.300000e-31    77</t>
  </si>
  <si>
    <t>a23240_7        7||20760284||20774134||ENSORLT00000016907||1||CDS||471026700||38921||74.29      20760284        20774134        b37395_scaf_00027       scaf_00027||897817||932451||PMZ_0030998-RA||1||CDS||1720942212||323||74.29      897817  932451  7.800000e-16    92</t>
  </si>
  <si>
    <t>a23240_7        7||20883383||20887409||ENSORLT00000017082||-1||CDS||471026727||38939||59.69     20887409        20883383        b37395_scaf_00027       scaf_00027||485032||493702||PMZ_0008105-RA||1||CDS||1720941122||309||59.69      485032  493702  6.000000e-40    128</t>
  </si>
  <si>
    <t>#8      90.0    a23240_7        b37395_scaf_00027       r       3</t>
  </si>
  <si>
    <t>a23240_7        7||16449497||16521696||ENSORLT00000012378||1||CDS||471026205||38591||69.35      16449497        16521696        b37395_scaf_00027       scaf_00027||7141211||7151256||PMZ_0031084-RA||1||CDS||1720942248||400||69.35    7141211 7151256 1.200000e-39    38</t>
  </si>
  <si>
    <t>a23240_7        7||16673452||16679241||ENSORLT00000012576||-1||CDS||471152829||38602||59.38     16679241        16673452        b37395_scaf_00027       scaf_00027||6424329||6450147||PMZ_0003231-RA||1||CDS||1720940962||389||59.38    6424329 6450147 2.900000e-06    40</t>
  </si>
  <si>
    <t>a23240_7        7||16720495||16745932||ENSORLT00000012638||1||CDS||471026223||38603||71.94      16720495        16745932        b37395_scaf_00027       scaf_00027||5875164||5938977||PMZ_0043591-RA||-1||CDS||1720942735||380||71.94   5938977 5875164 6.400000e-113   90</t>
  </si>
  <si>
    <t>#10     85.0    a23240_7        b37395_scaf_00027       r       3</t>
  </si>
  <si>
    <t>a23240_7        7||11241708||11243340||ENSORLT00000008019||1||CDS||471025569||38167||69.6       11241708        11243340        b37395_scaf_00027       scaf_00027||13692327||13733216||PMZ_0043646-RA||-1||CDS||1720943313||517||69.6  13733216        13692327        2.400000e-63    50</t>
  </si>
  <si>
    <t>a23240_7        7||11277813||11289604||ENSORLT00000008213||-1||CDS||471025578||38173||62.16     11289604        11277813        b37395_scaf_00027       scaf_00027||13616448||13619299||PMZ_0043645-RA||1||CDS||1720943306||514||62.16  13616448        13619299        6.000000e-13    62</t>
  </si>
  <si>
    <t>a23240_7        7||11351518||11362162||ENSORLT00000008335||-1||CDS||471025599||38187||66.37     11362162        11351518        b37395_scaf_00027       scaf_00027||12954780||12968606||PMZ_0035573-RA||1||CDS||1720942434||494||66.37  12954780        12968606        4.500000e-27    85</t>
  </si>
  <si>
    <t>#1      137.0   a23240_7        b37395_scaf_00049       f       3</t>
  </si>
  <si>
    <t>a23240_7        7||17521774||17549394||ENSORLT00000013998||-1||CDS||471026388||38713||74.32     17549394        17521774        b37395_scaf_00049       scaf_00049||4505401||4582571||PMZ_0026774-RA||-1||CDS||1720943664||572||74.32   4582571 4505401 1.700000e-245   50</t>
  </si>
  <si>
    <t>a23240_7        7||17582284||17591409||ENSORLT00000014016||-1||CDS||471026391||38715||73.59     17591409        17582284        b37395_scaf_00049       scaf_00049||5362426||5398370||PMZ_0007267-RA||1||CDS||1720943425||576||73.59    5362426 5398370 8.200000e-56    100</t>
  </si>
  <si>
    <t>a23240_7        7||17905609||17924543||ENSORLT00000014296||1||CDS||471026421||38735||64.15      17905609        17924543        b37395_scaf_00049       scaf_00049||5861708||5895418||PMZ_0031345-RA||1||CDS||1720943909||582||64.15    5861708 5895418 1.500000e-41    137</t>
  </si>
  <si>
    <t>#2      102.0   a23240_7        b37395_scaf_00049       f       3</t>
  </si>
  <si>
    <t>a23240_7        7||14123129||14123935||ENSORLT00000010970||1||CDS||471026007||38459||64.71      14123129        14123935        b37395_scaf_00049       scaf_00049||7067247||7079824||PMZ_0045234-RA||-1||CDS||1720944638||609||64.71   7079824 7067247 2.200000e-34    33</t>
  </si>
  <si>
    <t>a23240_7        7||14492104||14500670||ENSORLT00000011147||-1||CDS||471026028||38473||65.93     14500670        14492104        b37395_scaf_00049       scaf_00049||7214606||7224862||PMZ_0045240-RA||1||CDS||1720944709||619||65.93    7214606 7224862 6.000000e-26    55</t>
  </si>
  <si>
    <t>a23240_7        7||14835932||14846849||ENSORLT00000011429||1||CDS||471026058||38493||71.96      14835932        14846849        b37395_scaf_00049       scaf_00049||7713351||7729258||PMZ_0035455-RA||-1||CDS||1720944223||639||71.96   7729258 7713351 1.700000e-67    102</t>
  </si>
  <si>
    <t>#1      102.0   a23240_ultracontig62    b37395_scaf_00049       r       4</t>
  </si>
  <si>
    <t>a23240_ultracontig62    ultracontig62||268842||272537||ENSORLT00000023404||-1||CDS||471041759||48611||75.97     272537  268842  b37395_scaf_00049       scaf_00049||1251769||1257439||PMZ_0031897-RA||-1||CDS||1720943952||546||75.97   1257439 1251769 1.600000e-62    50</t>
  </si>
  <si>
    <t>a23240_ultracontig62    ultracontig62||364722||394949||ENSORLT00000023759||1||CDS||471168386||48624||90.32      364722  394949  b37395_scaf_00049       scaf_00049||1154139||1184780||PMZ_0031898-RA||-1||CDS||1720943959||545||90.32   1184780 1154139 3.200000e-03    49</t>
  </si>
  <si>
    <t>a23240_ultracontig62    ultracontig62||653582||661351||ENSORLT00000024299||-1||CDS||471041807||48643||74.01     661351  653582  b37395_scaf_00049       scaf_00049||576702||593216||PMZ_0031343-RA||-1||CDS||1720943896||532||74.01     593216  576702  8.300000e-142   96</t>
  </si>
  <si>
    <t>a23240_ultracontig62    ultracontig62||718496||726487||ENSORLT00000024328||-1||CDS||471168419||48646||68.67     726487  718496  b37395_scaf_00049       scaf_00049||531865||536713||PMZ_0010301-RA||1||CDS||1720943481||528||68.67      531865  536713  9.200000e-07    102</t>
  </si>
  <si>
    <t>#1      97.0    a23240_ultracontig90    b37395_scaf_00010       r       3</t>
  </si>
  <si>
    <t>a23240_ultracontig90    ultracontig90||1498285||1503053||ENSORLT00000024538||-1||CDS||471169316||49237||80.49   1503053 1498285 b37395_scaf_00010       scaf_00010||10346660||10412266||PMZ_0004057-RA||-1||CDS||1720937985||180||80.49 10412266        10346660        8.200000e-04    3</t>
  </si>
  <si>
    <t>a23240_ultracontig90    ultracontig90||1528220||1540127||ENSORLT00000024564||-1||CDS||471042719||49243||71.46   1540127 1528220 b37395_scaf_00010       scaf_00010||10295378||10324865||PMZ_0004055-RA||-1||CDS||1720937956||178||71.46 10324865        10295378        1.000000e-88    53</t>
  </si>
  <si>
    <t>a23240_ultracontig90    ultracontig90||1614010||1623642||ENSORLT00000024604||1||CDS||471042725||49247||62.46    1614010 1623642 b37395_scaf_00010       scaf_00010||8694998||8703378||PMZ_0000254-RA||-1||CDS||1720937676||157||62.46   8703378 8694998 2.000000e-73    97</t>
  </si>
  <si>
    <t>#1      90.0    a23240_ultracontig90    b37395_scaf_00027       r       3</t>
  </si>
  <si>
    <t>a23240_ultracontig90    ultracontig90||2101044||2113255||ENSORLT00000024883||1||CDS||471042773||49279||69.85    2101044 2113255 b37395_scaf_00027       scaf_00027||10420126||10423961||PMZ_0043615-RA||1||CDS||1720942947||450||69.85  10420126        10423961        5.200000e-30    29</t>
  </si>
  <si>
    <t>a23240_ultracontig90    ultracontig90||2186103||2216838||ENSORLT00000024945||-1||CDS||471042782||49285||71.23   2216838 2186103 b37395_scaf_00027       scaf_00027||10090586||10145928||PMZ_0027693-RA||1||CDS||1720941800||444||71.23  10090586        10145928        1.800000e-35    63</t>
  </si>
  <si>
    <t>a23240_ultracontig90    ultracontig90||2330995||2335716||ENSORLT00000024967||1||CDS||471042791||49291||67.92    2330995 2335716 b37395_scaf_00027       scaf_00027||10043144||10046232||PMZ_0011998-RA||-1||CDS||1720941277||442||67.92 10046232        10043144        4.600000e-28    90</t>
  </si>
  <si>
    <r>
      <t xml:space="preserve">Supplementary Table 16: </t>
    </r>
    <r>
      <rPr>
        <sz val="11"/>
        <color theme="1"/>
        <rFont val="Arial"/>
        <family val="2"/>
        <charset val="161"/>
      </rPr>
      <t>SynMap zebrafish genome vs. lamprey scaffolds 10, 27, 49 (n=3)</t>
    </r>
  </si>
  <si>
    <t>https://genomevolution.org/r/13deh</t>
  </si>
  <si>
    <t>#1      172.0   a23058_11       b37395_scaf_00010       f       6</t>
  </si>
  <si>
    <t>a23058_11       11||22094962||22099967||ENSDART00000128681||-1||CDS||471272106||4305||74.68     22099967        22094962        b37395_scaf_00010       scaf_00010||9115875||9125696||PMZ_0012284-RA||1||CDS||1720938337||166||74.68    9115875 9125696 2.300000e-101   50</t>
  </si>
  <si>
    <t>a23058_11       11||22116268||22196884||ENSDART00000080051||-1||CDS||471270205||4306||73.68     22196884        22116268        b37395_scaf_00010       scaf_00010||10188271||10207371||PMZ_0004052-RA||-1||CDS||1720937942||176||73.68 10207371        10188271        7.400000e-22    71</t>
  </si>
  <si>
    <t>a23058_11       11||22243413||22416104||ENSDART00000045391||-1||CDS||471269698||4309||80.49     22416104        22243413        b37395_scaf_00010       scaf_00010||10826010||10841258||PMZ_0030531-RA||1||CDS||1720939269||193||80.49  10826010        10841258        2.200000e-03    70</t>
  </si>
  <si>
    <t>a23058_11       11||23804673||23806838||ENSDART00000090232||1||CDS||471270457||4324||62.23      23804673        23806838        b37395_scaf_00010       scaf_00010||11483146||11485769||PMZ_0003210-RA||-1||CDS||1720937935||205||62.23 11485769        11483146        5.100000e-55    117</t>
  </si>
  <si>
    <t>a23058_11       11||24732992||24802488||ENSDART00000121874||1||CDS||471271452||4337||85.0       24732992        24802488        b37395_scaf_00010       scaf_00010||12193297||12210985||PMZ_0042164-RA||1||CDS||1720940520||211||85.0   12193297        12210985        4.800000e-18    131</t>
  </si>
  <si>
    <t>a23058_11       11||24880281||24902461||ENSDART00000000486||1||CDS||471269087||4338||58.31      24880281        24902461        b37395_scaf_00010       scaf_00010||12363744||12437132||PMZ_0002540-RA||1||CDS||1720937880||215||58.31  12363744        12437132        1.500000e-42    172</t>
  </si>
  <si>
    <t>#2      105.0   a23058_11       b37395_scaf_00010       f       3</t>
  </si>
  <si>
    <t>a23058_11       11||21989592||22050922||ENSDART00000027532||-1||CDS||471269467||4304||71.74     22050922        21989592        b37395_scaf_00010       scaf_00010||5798575||5832156||PMZ_0016074-RA||-1||CDS||1720938472||101||71.74   5832156 5798575 3.100000e-197   50</t>
  </si>
  <si>
    <t>a23058_11       11||22795868||22922636||ENSDART00000114288||1||CDS||471271202||4315||76.19      22795868        22922636        b37395_scaf_00010       scaf_00010||6469658||6489171||PMZ_0042138-RA||1||CDS||1720940312||117||76.19    6469658 6489171 2.600000e-49    95</t>
  </si>
  <si>
    <t>a23058_11       11||22944255||22997863||ENSDART00000122136||1||CDS||471271474||4316||62.11      22944255        22997863        b37395_scaf_00010       scaf_00010||6525184||6555354||PMZ_0042139-RA||1||CDS||1720940321||118||62.11    6525184 6555354 1.000000e-10    105</t>
  </si>
  <si>
    <t>#1      130.0   a23058_11       b37395_scaf_00010       r       5</t>
  </si>
  <si>
    <t>a23058_11       11||35428414||35474235||ENSDART00000123915||-1||CDS||471271655||4622||71.24     35474235        35428414        b37395_scaf_00010       scaf_00010||5798575||5832156||PMZ_0016074-RA||-1||CDS||1720938472||101||71.24   5832156 5798575 2.500000e-192   50</t>
  </si>
  <si>
    <t>a23058_11       11||36586182||36597200||ENSDART00000103076||-1||CDS||471270652||4643||79.62     36597200        36586182        b37395_scaf_00010       scaf_00010||5713146||5725669||PMZ_0029399-RA||-1||CDS||1720939156||99||79.62    5725669 5713146 2.700000e-67    94</t>
  </si>
  <si>
    <t>a23058_11       11||36619143||36850713||ENSDART00000031993||-1||CDS||471269527||4646||80.0      36850713        36619143        b37395_scaf_00010       scaf_00010||5615496||5634531||PMZ_0007546-RA||1||CDS||1720938131||97||80.0      5615496 5634531 6.400000e-04    97</t>
  </si>
  <si>
    <t>a23058_11       11||37021294||37055571||ENSDART00000012940||1||CDS||471269246||4653||66.96      37021294        37055571        b37395_scaf_00010       scaf_00010||4901348||4964404||PMZ_0028285-RA||-1||CDS||1720939042||90||66.96    4964404 4901348 3.000000e-28    124</t>
  </si>
  <si>
    <t>a23058_11       11||37077248||37078761||ENSDART00000131104||1||CDS||471272334||4657||62.3       37077248        37078761        b37395_scaf_00010       scaf_00010||3792713||3825465||PMZ_0027892-RA||-1||CDS||1720938937||69||62.3     3825465 3792713 2.300000e-13    130</t>
  </si>
  <si>
    <t>#4      88.0    a23058_11       b37395_scaf_00010       r       3</t>
  </si>
  <si>
    <t>a23058_11       11||666072||718177||ENSDART00000090910||-1||CDS||471270466||3794||72.41 718177  666072  b37395_scaf_00010       scaf_00010||5477022||5502787||PMZ_0029401-RA||1||CDS||1720939167||93||72.41     5477022 5502787 1.100000e-31    31</t>
  </si>
  <si>
    <t>a23058_11       11||759737||798678||ENSDART00000058672||1||CDS||471269857||3797||79.1   759737  798678  b37395_scaf_00010       scaf_00010||5328607||5349457||PMZ_0008307-RA||-1||CDS||1720938159||91||79.1     5349457 5328607 1.100000e-10    41</t>
  </si>
  <si>
    <t>a23058_11       11||1147343||1202521||ENSDART00000092726||1||CDS||471270502||3804||68.69        1147343 1202521 b37395_scaf_00010       scaf_00010||3968145||4005765||PMZ_0029003-RA||1||CDS||1720939054||74||68.69     3968145 4005765 5.100000e-103   88</t>
  </si>
  <si>
    <t>#1      160.0   a23058_11       b37395_scaf_00027       f       4</t>
  </si>
  <si>
    <t>a23058_11       11||36292365||36410500||ENSDART00000031441||-1||CDS||471269521||4641||64.05     36410500        36292365        b37395_scaf_00027       scaf_00027||6825846||6865644||PMZ_0031081-RA||-1||CDS||1720942228||396||64.05   6865644 6825846 1.500000e-44    43</t>
  </si>
  <si>
    <t>a23058_11       11||36893745||36986874||ENSDART00000125221||1||CDS||471271790||4652||64.29      36893745        36986874        b37395_scaf_00027       scaf_00027||6950886||6963505||PMZ_0043597-RA||1||CDS||1720942786||399||64.29    6950886 6963505 1.600000e-22    61</t>
  </si>
  <si>
    <t>a23058_11       11||37021294||37055571||ENSDART00000012940||1||CDS||471269246||4653||66.14      37021294        37055571        b37395_scaf_00027       scaf_00027||7141211||7151256||PMZ_0031084-RA||1||CDS||1720942248||400||66.14    7141211 7151256 1.700000e-144   111</t>
  </si>
  <si>
    <t>a23058_11       11||37056716||37070841||ENSDART00000065647||-1||CDS||471269956||4654||65.4      37070841        37056716        b37395_scaf_00027       scaf_00027||7174907||7197982||PMZ_0014317-RA||-1||CDS||1720941393||401||65.4    7197982 7174907 5.400000e-50    160</t>
  </si>
  <si>
    <t>#2      138.0   a23058_11       b37395_scaf_00027       f       4</t>
  </si>
  <si>
    <t>a23058_11       11||16959411||16968713||ENSDART00000104072||1||CDS||471270767||4213||59.21      16959411        16968713        b37395_scaf_00027       scaf_00027||5415957||5434076||PMZ_0028932-RA||-1||CDS||1720941912||366||59.21   5434076 5415957 4.500000e-05    4</t>
  </si>
  <si>
    <t>a23058_11       11||18226488||18245707||ENSDART00000047735||-1||CDS||471269743||4219||68.0      18245707        18226488        b37395_scaf_00027       scaf_00027||5708042||5732249||PMZ_0014722-RA||-1||CDS||1720941406||372||68.0    5732249 5708042 1.100000e-34    38</t>
  </si>
  <si>
    <t>a23058_11       11||18257864||18282075||ENSDART00000080770||-1||CDS||471270226||4220||65.83     18282075        18257864        b37395_scaf_00027       scaf_00027||5757248||5770845||PMZ_0028930-RA||-1||CDS||1720941889||374||65.83   5770845 5757248 2.000000e-72    88</t>
  </si>
  <si>
    <t>a23058_11       11||18285102||18302572||ENSDART00000080752||-1||CDS||471270223||4221||78.66     18302572        18285102        b37395_scaf_00027       scaf_00027||5783930||5790882||PMZ_0009447-RA||-1||CDS||1720941144||375||78.66   5790882 5783930 3.700000e-225   138</t>
  </si>
  <si>
    <t>#3      132.0   a23058_11       b37395_scaf_00027       f       4</t>
  </si>
  <si>
    <t>a23058_11       11||20201419||20460125||ENSDART00000029680||1||CDS||471269497||4265||74.15      20201419        20460125        b37395_scaf_00027       scaf_00027||11457805||11549781||PMZ_0029496-RA||-1||CDS||1720941996||471||74.15 11549781        11457805        1.300000e-137   50</t>
  </si>
  <si>
    <t>a23058_11       11||21348091||21354604||ENSDART00000026292||1||CDS||471269452||4278||83.98      21348091        21354604        b37395_scaf_00027       scaf_00027||11801186||11807561||PMZ_0029493-RA||1||CDS||1720941983||478||83.98  11801186        11807561        1.700000e-50    96</t>
  </si>
  <si>
    <t>a23058_11       11||21375471||21445026||ENSDART00000142053||-1||CDS||471272782||4282||88.24     21445026        21375471        b37395_scaf_00027       scaf_00027||12600500||12616520||PMZ_0043632-RA||-1||CDS||1720943161||487||88.24 12616520        12600500        6.700000e-04    99</t>
  </si>
  <si>
    <t>a23058_11       11||21827352||21847773||ENSDART00000042220||-1||CDS||471269659||4298||60.66     21847773        21827352        b37395_scaf_00027       scaf_00027||13373537||13412127||PMZ_0043642-RA||1||CDS||1720943278||505||60.66  13373537        13412127        1.900000e-37    132</t>
  </si>
  <si>
    <t>#4      106.0   a23058_11       b37395_scaf_00027       f       4</t>
  </si>
  <si>
    <t>a23058_11       11||37530203||37606186||ENSDART00000002055||-1||CDS||471269090||4679||61.39     37606186        37530203        b37395_scaf_00027       scaf_00027||7210609||7263218||PMZ_0014316-RA||-1||CDS||1720941357||402||61.39   7263218 7210609 1.300000e-08    7</t>
  </si>
  <si>
    <t>a23058_11       11||37634375||37796836||ENSDART00000089956||-1||CDS||471270445||4681||83.78     37796836        37634375        b37395_scaf_00027       scaf_00027||7545233||7570310||PMZ_0043600-RA||-1||CDS||1720942818||406||83.78   7570310 7545233 4.300000e-03    9</t>
  </si>
  <si>
    <t>a23058_11       11||37889586||37924235||ENSDART00000109235||1||CDS||471270896||4685||77.63      37889586        37924235        b37395_scaf_00027       scaf_00027||7667395||7703087||PMZ_0029295-RA||-1||CDS||1720941941||409||77.63   7703087 7667395 3.100000e-69    59</t>
  </si>
  <si>
    <t>a23058_11       11||38103251||38332289||ENSDART00000086713||-1||CDS||471270376||4692||75.65     38332289        38103251        b37395_scaf_00027       scaf_00027||8311201||8410906||PMZ_0027551-RA||-1||CDS||1720941769||424||75.65   8410906 8311201 1.100000e-63    106</t>
  </si>
  <si>
    <t>#8      86.0    a23058_11       b37395_scaf_00027       f       3</t>
  </si>
  <si>
    <t>a23058_11       11||36292365||36410500||ENSDART00000031441||-1||CDS||471269521||4641||61.76     36410500        36292365        b37395_scaf_00027       scaf_00027||242307||272217||PMZ_0016843-RA||-1||CDS||1720941500||298||61.76     272217  242307  3.200000e-31    30</t>
  </si>
  <si>
    <t>a23058_11       11||36889659||36891516||ENSDART00000025033||-1||CDS||471269437||4650||71.09     36891516        36889659        b37395_scaf_00027       scaf_00027||554035||557724||PMZ_0027583-RA||1||CDS||1720941791||312||71.09      554035  557724  6.400000e-61    77</t>
  </si>
  <si>
    <t>a23058_11       11||37124512||37181685||ENSDART00000020187||-1||CDS||471269356||4665||71.43     37181685        37124512        b37395_scaf_00027       scaf_00027||617979||631905||PMZ_0043569-RA||1||CDS||1720942537||314||71.43      617979  631905  4.900000e-13    86</t>
  </si>
  <si>
    <t>#9      76.0    a23058_11       b37395_scaf_00027       f       4</t>
  </si>
  <si>
    <t>a23058_11       11||100638||120089||ENSDART00000047844||-1||CDS||471269746||3759||58.22 120089  100638  b37395_scaf_00027       scaf_00027||11984994||12100770||PMZ_0043628-RA||1||CDS||1720943068||482||58.22  11984994        12100770        4.900000e-09    8</t>
  </si>
  <si>
    <t>a23058_11       11||316560||326096||ENSDART00000066178||1||CDS||471270025||3773||72.73  316560  326096  b37395_scaf_00027       scaf_00027||12893073||12894722||PMZ_0043635-RA||-1||CDS||1720943221||492||72.73 12894722        12893073        1.000000e-03    8</t>
  </si>
  <si>
    <t>a23058_11       11||666072||718177||ENSDART00000090910||-1||CDS||471270466||3794||66.81 718177  666072  b37395_scaf_00027       scaf_00027||12954780||12968606||PMZ_0035573-RA||1||CDS||1720942434||494||66.81  12954780        12968606        1.400000e-28    29</t>
  </si>
  <si>
    <t>a23058_11       11||831074||882330||ENSDART00000111987||-1||CDS||471271067||3798||71.7  882330  831074  b37395_scaf_00027       scaf_00027||13373537||13412127||PMZ_0043642-RA||1||CDS||1720943278||505||71.7   13373537        13412127        1.400000e-90    76</t>
  </si>
  <si>
    <t>#1      150.0   a23058_11       b37395_scaf_00027       r       3</t>
  </si>
  <si>
    <t>a23058_11       11||37530203||37606186||ENSDART00000002055||-1||CDS||471269090||4679||65.79     37606186        37530203        b37395_scaf_00027       scaf_00027||8030432||8088623||PMZ_0027462-RA||1||CDS||1720941744||416||65.79    8030432 8088623 8.000000e-85    50</t>
  </si>
  <si>
    <t>a23058_11       11||37634375||37796836||ENSDART00000089956||-1||CDS||471270445||4681||80.6      37796836        37634375        b37395_scaf_00027       scaf_00027||7973031||8013465||PMZ_0043604-RA||1||CDS||1720942856||415||80.6     7973031 8013465 6.100000e-146   100</t>
  </si>
  <si>
    <t>a23058_11       11||37889586||37924235||ENSDART00000109235||1||CDS||471270896||4685||77.63      37889586        37924235        b37395_scaf_00027       scaf_00027||7667395||7703087||PMZ_0029295-RA||-1||CDS||1720941941||409||77.63   7703087 7667395 3.100000e-69    150</t>
  </si>
  <si>
    <t>#2      139.0   a23058_11       b37395_scaf_00027       r       3</t>
  </si>
  <si>
    <t>a23058_11       11||18285102||18302572||ENSDART00000080752||-1||CDS||471270223||4221||78.66     18302572        18285102        b37395_scaf_00027       scaf_00027||5783930||5790882||PMZ_0009447-RA||-1||CDS||1720941144||375||78.66   5790882 5783930 3.700000e-225   50</t>
  </si>
  <si>
    <t>a23058_11       11||18699554||18741319||ENSDART00000041725||-1||CDS||471269650||4236||74.89     18741319        18699554        b37395_scaf_00027       scaf_00027||4729477||4760417||PMZ_0043588-RA||-1||CDS||1720942703||359||74.89   4760417 4729477 2.400000e-46    92</t>
  </si>
  <si>
    <t>a23058_11       11||19578479||19633476||ENSDART00000109440||1||CDS||471270908||4254||68.93      19578479        19633476        b37395_scaf_00027       scaf_00027||4605387||4704795||PMZ_0043587-RA||1||CDS||1720942668||358||68.93    4605387 4704795 1.200000e-145   139</t>
  </si>
  <si>
    <t>#3      135.0   a23058_11       b37395_scaf_00027       r       3</t>
  </si>
  <si>
    <t>a23058_11       11||2811621||2815895||ENSDART00000066189||-1||CDS||471270031||3859||71.03       2815895 2811621 b37395_scaf_00027       scaf_00027||13692327||13733216||PMZ_0043646-RA||-1||CDS||1720943313||517||71.03 13733216        13692327        3.900000e-67    50</t>
  </si>
  <si>
    <t>a23058_11       11||2985381||3176133||ENSDART00000104503||1||CDS||471270842||3862||77.48        2985381 3176133 b37395_scaf_00027       scaf_00027||13159830||13187711||PMZ_0043638-RA||1||CDS||1720943242||498||77.48  13159830        13187711        6.800000e-50    96</t>
  </si>
  <si>
    <t>a23058_11       11||3319152||3323974||ENSDART00000066177||-1||CDS||471270022||3871||79.56       3323974 3319152 b37395_scaf_00027       scaf_00027||11801186||11807561||PMZ_0029493-RA||1||CDS||1720941983||478||79.56  11801186        11807561        7.300000e-43    135</t>
  </si>
  <si>
    <t>#4      119.0   a23058_11       b37395_scaf_00027       r       6</t>
  </si>
  <si>
    <t>a23058_11       11||26816588||26973973||ENSDART00000144115||-1||CDS||471272826||4453||83.33     26973973        26816588        b37395_scaf_00027       scaf_00027||11947362||11957571||PMZ_0043627-RA||1||CDS||1720943061||481||83.33  11947362        11957571        3.200000e-05    4</t>
  </si>
  <si>
    <t>a23058_11       11||26816588||26973973||ENSDART00000088888||-1||CDS||471270421||4454||77.78     26973973        26816588        b37395_scaf_00027       scaf_00027||11555406||11571028||PMZ_0043625-RA||-1||CDS||1720943046||472||77.78 11571028        11555406        8.500000e-04    7</t>
  </si>
  <si>
    <t>a23058_11       11||27409952||27494732||ENSDART00000103507||1||CDS||471270692||4463||80.0       27409952        27494732        b37395_scaf_00027       scaf_00027||11457805||11549781||PMZ_0029496-RA||-1||CDS||1720941996||471||80.0  11549781        11457805        2.300000e-04    10</t>
  </si>
  <si>
    <t>a23058_11       11||27619912||27635078||ENSDART00000083010||-1||CDS||471270328||4471||72.69     27635078        27619912        b37395_scaf_00027       scaf_00027||10944149||10957224||PMZ_0043621-RA||-1||CDS||1720943003||464||72.69 10957224        10944149        1.500000e-38    47</t>
  </si>
  <si>
    <t>a23058_11       11||28153322||28259568||ENSDART00000113707||1||CDS||471271184||4475||60.89      28153322        28259568        b37395_scaf_00027       scaf_00027||10321875||10350705||PMZ_0022050-RA||-1||CDS||1720941602||447||60.89 10350705        10321875        1.200000e-26    69</t>
  </si>
  <si>
    <t>a23058_11       11||28365242||28377297||ENSDART00000065889||-1||CDS||471269968||4480||67.27     28377297        28365242        b37395_scaf_00027       scaf_00027||10184406||10212509||PMZ_0043612-RA||1||CDS||1720942922||446||67.27  10184406        10212509        5.100000e-74    119</t>
  </si>
  <si>
    <t>#5      117.0   a23058_11       b37395_scaf_00027       r       4</t>
  </si>
  <si>
    <t>a23058_11       11||18768397||18789668||ENSDART00000103943||-1||CDS||471270734||4237||73.38     18789668        18768397        b37395_scaf_00027       scaf_00027||12104257||12121910||PMZ_0030594-RA||-1||CDS||1720942171||483||73.38 12121910        12104257        1.200000e-22    21</t>
  </si>
  <si>
    <t>a23058_11       11||19085815||19118025||ENSDART00000110621||1||CDS||471270962||4245||92.31      19085815        19118025        b37395_scaf_00027       scaf_00027||11643463||11708111||PMZ_0000650-RA||-1||CDS||1720940863||475||92.31 11708111        11643463        4.700000e-07    27</t>
  </si>
  <si>
    <t>a23058_11       11||20201419||20460125||ENSDART00000029680||1||CDS||471269497||4265||74.15      20201419        20460125        b37395_scaf_00027       scaf_00027||11457805||11549781||PMZ_0029496-RA||-1||CDS||1720941996||471||74.15 11549781        11457805        1.300000e-137   74</t>
  </si>
  <si>
    <t>a23058_11       11||20477531||20479421||ENSDART00000103997||1||CDS||471270758||4266||75.0       20477531        20479421        b37395_scaf_00027       scaf_00027||11416109||11431379||PMZ_0029497-RA||-1||CDS||1720942026||470||75.0  11431379        11416109        2.600000e-44    117</t>
  </si>
  <si>
    <t>#6      111.0   a23058_11       b37395_scaf_00027       r       3</t>
  </si>
  <si>
    <t>a23058_11       11||725708||736847||ENSDART00000058669||1||CDS||471269854||3796||68.55  725708  736847  b37395_scaf_00027       scaf_00027||9137065||9162222||PMZ_0001719-RA||1||CDS||1720940916||433||68.55    9137065 9162222 2.900000e-48    47</t>
  </si>
  <si>
    <t>a23058_11       11||759737||798678||ENSDART00000058672||1||CDS||471269857||3797||82.67  759737  798678  b37395_scaf_00027       scaf_00027||9045031||9055113||PMZ_0043607-RA||-1||CDS||1720942887||428||82.67   9055113 9045031 1.900000e-15    61</t>
  </si>
  <si>
    <t>a23058_11       11||831074||882330||ENSDART00000111987||-1||CDS||471271067||3798||69.75 882330  831074  b37395_scaf_00027       scaf_00027||8867110||9017121||PMZ_0013675-RA||1||CDS||1720941318||427||69.75    8867110 9017121 6.600000e-78    111</t>
  </si>
  <si>
    <t>#7      105.0   a23058_11       b37395_scaf_00027       r       3</t>
  </si>
  <si>
    <t>a23058_11       11||23804673||23806838||ENSDART00000090232||1||CDS||471270457||4324||60.72      23804673        23806838        b37395_scaf_00027       scaf_00027||10445766||10448025||PMZ_0033995-RA||-1||CDS||1720942407||451||60.72 10448025        10445766        1.700000e-65    50</t>
  </si>
  <si>
    <t>a23058_11       11||24732992||24802488||ENSDART00000121874||1||CDS||471271452||4337||65.69      24732992        24802488        b37395_scaf_00027       scaf_00027||9889477||9914592||PMZ_0028262-RA||-1||CDS||1720941842||439||65.69   9914592 9889477 1.200000e-35    81</t>
  </si>
  <si>
    <t>a23058_11       11||24880281||24902461||ENSDART00000000486||1||CDS||471269087||4338||58.71      24880281        24902461        b37395_scaf_00027       scaf_00027||9655478||9698970||PMZ_0043611-RA||-1||CDS||1720942909||437||58.71   9698970 9655478 2.100000e-25    105</t>
  </si>
  <si>
    <t>#9      86.0    a23058_11       b37395_scaf_00027       r       4</t>
  </si>
  <si>
    <t>a23058_11       11||21989592||22050922||ENSDART00000027532||-1||CDS||471269467||4304||74.88     22050922        21989592        b37395_scaf_00027       scaf_00027||3454295||3479645||PMZ_0043579-RA||1||CDS||1720942624||341||74.88    3454295 3479645 4.800000e-41    40</t>
  </si>
  <si>
    <t>a23058_11       11||22795868||22922636||ENSDART00000114288||1||CDS||471271202||4315||77.49      22795868        22922636        b37395_scaf_00027       scaf_00027||2573564||2623088||PMZ_0032297-RA||-1||CDS||1720942331||333||77.49   2623088 2573564 1.100000e-41    78</t>
  </si>
  <si>
    <t>a23058_11       11||22944255||22997863||ENSDART00000122136||1||CDS||471271474||4316||72.5       22944255        22997863        b37395_scaf_00027       scaf_00027||2464280||2471561||PMZ_0032296-RA||-1||CDS||1720942326||331||72.5    2471561 2464280 2.700000e-09    86</t>
  </si>
  <si>
    <t>a23058_11       11||23861135||23960266||ENSDART00000046122||-1||CDS||471269713||4327||88.24     23960266        23861135        b37395_scaf_00027       scaf_00027||897817||932451||PMZ_0030998-RA||1||CDS||1720942212||323||88.24      897817  932451  8.000000e-04    86</t>
  </si>
  <si>
    <t>#10     84.0    a23058_11       b37395_scaf_00027       r       3</t>
  </si>
  <si>
    <t>a23058_11       11||666072||718177||ENSDART00000090910||-1||CDS||471270466||3794||66.81 718177  666072  b37395_scaf_00027       scaf_00027||12954780||12968606||PMZ_0035573-RA||1||CDS||1720942434||494||66.81  12954780        12968606        1.400000e-28    27</t>
  </si>
  <si>
    <t>a23058_11       11||1147343||1202521||ENSDART00000092726||1||CDS||471270502||3804||79.14        1147343 1202521 b37395_scaf_00027       scaf_00027||11643463||11708111||PMZ_0000650-RA||-1||CDS||1720940863||475||79.14 11708111        11643463        1.000000e-88    74</t>
  </si>
  <si>
    <t>a23058_11       11||2028941||2229004||ENSDART00000082448||-1||CDS||471270298||3822||69.49       2229004 2028941 b37395_scaf_00027       scaf_00027||11457805||11549781||PMZ_0029496-RA||-1||CDS||1720941996||471||69.49 11549781        11457805        7.900000e-14    84</t>
  </si>
  <si>
    <t>#2      78.0    a23058_11       b37395_scaf_00049       f       3</t>
  </si>
  <si>
    <t>a23058_11       11||21827352||21847773||ENSDART00000042220||-1||CDS||471269659||4298||59.74     21847773        21827352        b37395_scaf_00049       scaf_00049||940999||947972||PMZ_0032461-RA||-1||CDS||1720943994||538||59.74     947972  940999  3.700000e-13    12</t>
  </si>
  <si>
    <t>a23058_11       11||23125484||23145334||ENSDART00000006580||-1||CDS||471269162||4317||70.83     23145334        23125484        b37395_scaf_00049       scaf_00049||1294175||1353760||PMZ_0045202-RA||-1||CDS||1720944325||548||70.83   1353760 1294175 3.000000e-44    52</t>
  </si>
  <si>
    <t>a23058_11       11||24732992||24802488||ENSDART00000121874||1||CDS||471271452||4337||61.54      24732992        24802488        b37395_scaf_00049       scaf_00049||4167960||4196704||PMZ_0027006-RA||-1||CDS||1720943691||566||61.54   4196704 4167960 3.100000e-30    78</t>
  </si>
  <si>
    <t>#1      102.0   a23058_11       b37395_scaf_00049       r       3</t>
  </si>
  <si>
    <t>a23058_11       11||463004||473051||ENSDART00000093148||-1||CDS||471270523||3783||73.96 473051  463004  b37395_scaf_00049       scaf_00049||7591949||7601413||PMZ_0022779-RA||1||CDS||1720943652||632||73.96    7591949 7601413 6.900000e-80    50</t>
  </si>
  <si>
    <t>a23058_11       11||504123||527011||ENSDART00000082519||1||CDS||471270322||3785||72.19  504123  527011  b37395_scaf_00049       scaf_00049||7584215||7584749||PMZ_0031111-RA||-1||CDS||1720943830||631||72.19   7584749 7584215 1.300000e-23    72</t>
  </si>
  <si>
    <t>a23058_11       11||831074||882330||ENSDART00000111987||-1||CDS||471271067||3798||63.51 882330  831074  b37395_scaf_00049       scaf_00049||7512553||7572593||PMZ_0031112-RA||1||CDS||1720943834||630||63.51    7512553 7572593 1.300000e-34    102</t>
  </si>
  <si>
    <t>#2      95.0    a23058_11       b37395_scaf_00049       r       3</t>
  </si>
  <si>
    <t>a23058_11       11||23861135||23960266||ENSDART00000046122||-1||CDS||471269713||4327||68.37     23960266        23861135        b37395_scaf_00049       scaf_00049||6008717||6046352||PMZ_0045219-RA||-1||CDS||1720944458||586||68.37   6046352 6008717 4.000000e-108   50</t>
  </si>
  <si>
    <t>a23058_11       11||24732992||24802488||ENSDART00000121874||1||CDS||471271452||4337||61.54      24732992        24802488        b37395_scaf_00049       scaf_00049||4167960||4196704||PMZ_0027006-RA||-1||CDS||1720943691||566||61.54   4196704 4167960 3.100000e-30    76</t>
  </si>
  <si>
    <t>a23058_11       11||24880281||24902461||ENSDART00000000486||1||CDS||471269087||4338||62.15      24880281        24902461        b37395_scaf_00049       scaf_00049||3884762||3929564||PMZ_0014019-RA||-1||CDS||1720943514||565||62.15   3929564 3884762 1.200000e-20    95</t>
  </si>
  <si>
    <t>#3      92.0    a23058_11       b37395_scaf_00049       r       3</t>
  </si>
  <si>
    <t>a23058_11       11||666072||718177||ENSDART00000090910||-1||CDS||471270466||3794||78.26 718177  666072  b37395_scaf_00049       scaf_00049||6617269||6656662||PMZ_0045224-RA||1||CDS||1720944515||595||78.26    6617269 6656662 4.700000e-04    3</t>
  </si>
  <si>
    <t>a23058_11       11||1147343||1202521||ENSDART00000092726||1||CDS||471270502||3804||73.76        1147343 1202521 b37395_scaf_00049       scaf_00049||6008717||6046352||PMZ_0045219-RA||-1||CDS||1720944458||586||73.76   6046352 6008717 5.400000e-154   53</t>
  </si>
  <si>
    <t>a23058_11       11||1361421||1364528||ENSDART00000111140||-1||CDS||471270992||3806||80.38       1364528 1361421 b37395_scaf_00049       scaf_00049||5690052||5693522||PMZ_0045216-RA||1||CDS||1720944433||581||80.38    5690052 5693522 8.600000e-40    92</t>
  </si>
  <si>
    <t>#5      81.0    a23058_11       b37395_scaf_00049       r       3</t>
  </si>
  <si>
    <t>a23058_11       11||27640823||27990634||ENSDART00000043091||-1||CDS||471269677||4473||63.07     27990634        27640823        b37395_scaf_00049       scaf_00049||5861708||5895418||PMZ_0031345-RA||1||CDS||1720943909||582||63.07    5861708 5895418 1.300000e-37    36</t>
  </si>
  <si>
    <t>a23058_11       11||28153322||28259568||ENSDART00000113707||1||CDS||471271184||4475||57.32      28153322        28259568        b37395_scaf_00049       scaf_00049||4431323||4464930||PMZ_0034752-RA||-1||CDS||1720944177||571||57.32   4464930 4431323 2.800000e-14    46</t>
  </si>
  <si>
    <t>a23058_11       11||28365242||28377297||ENSDART00000065889||-1||CDS||471269968||4480||70.72     28377297        28365242        b37395_scaf_00049       scaf_00049||4331652||4338594||PMZ_0045212-RA||1||CDS||1720944402||570||70.72    4331652 4338594 7.600000e-36    81</t>
  </si>
  <si>
    <t>#1      121.0   a23058_14       b37395_scaf_00010       f       3</t>
  </si>
  <si>
    <t>a23058_14       14||40499209||40570741||ENSDART00000030509||-1||CDS||471284636||9163||68.5      40570741        40499209        b37395_scaf_00010       scaf_00010||1161695||1166681||PMZ_0037452-RA||1||CDS||1720939949||14||68.5      1161695 1166681 4.000000e-27    26</t>
  </si>
  <si>
    <t>a23058_14       14||40992941||41257054||ENSDART00000124634||1||CDS||471286937||9166||67.95      40992941        41257054        b37395_scaf_00010       scaf_00010||1311997||1381242||PMZ_0033366-RA||1||CDS||1720939653||21||67.95     1311997 1381242 5.100000e-46    71</t>
  </si>
  <si>
    <t>a23058_14       14||42069158||42096138||ENSDART00000122369||-1||CDS||471286696||9170||78.36     42096138        42069158        b37395_scaf_00010       scaf_00010||1618131||1629826||PMZ_0034833-RA||1||CDS||1720939856||30||78.36     1618131 1629826 3.900000e-64    121</t>
  </si>
  <si>
    <t>#2      81.0    a23058_14       b37395_scaf_00010       f       3</t>
  </si>
  <si>
    <t>a23058_14       14||3463494||3495430||ENSDART00000028255||1||CDS||471284612||8297||85.9 3463494 3495430 b37395_scaf_00010       scaf_00010||623876||641124||PMZ_0042098-RA||-1||CDS||1720939956||3||85.9        641124  623876  3.100000e-18    17</t>
  </si>
  <si>
    <t>a23058_14       14||3611915||3723832||ENSDART00000044678||1||CDS||471284812||8298||67.48        3611915 3723832 b37395_scaf_00010       scaf_00010||1161695||1166681||PMZ_0037452-RA||1||CDS||1720939949||14||67.48     1161695 1166681 2.800000e-26    39</t>
  </si>
  <si>
    <t>a23058_14       14||4137250||4222316||ENSDART00000129783||-1||CDS||471287374||8301||65.32       4222316 4137250 b37395_scaf_00010       scaf_00010||1249848||1282400||PMZ_0032740-RA||1||CDS||1720939560||18||65.32     1249848 1282400 5.700000e-43    81</t>
  </si>
  <si>
    <t>#1      112.0   a23058_18       b37395_scaf_00010       f       3</t>
  </si>
  <si>
    <t>a23058_18       18||9086068||9172986||ENSDART00000048657||1||CDS||471304253||14073||73.56       9086068 9172986 b37395_scaf_00010       scaf_00010||7649275||7704377||PMZ_0026021-RA||-1||CDS||1720938725||141||73.56   7704377 7649275 7.200000e-50    49</t>
  </si>
  <si>
    <t>a23058_18       18||9186038||9329336||ENSDART00000080995||1||CDS||471304823||14076||71.68       9186038 9329336 b37395_scaf_00010       scaf_00010||7875055||7901950||PMZ_0026020-RA||-1||CDS||1720938712||145||71.68   7901950 7875055 6.000000e-80    99</t>
  </si>
  <si>
    <t>a23058_18       18||9365835||9400048||ENSDART00000092421||-1||CDS||471305173||14078||70.18      9400048 9365835 b37395_scaf_00010       scaf_00010||8311997||8315069||PMZ_0000270-RA||1||CDS||1720937740||147||70.18    8311997 8315069 7.200000e-14    112</t>
  </si>
  <si>
    <t>#1      163.0   a23058_18       b37395_scaf_00010       r       4</t>
  </si>
  <si>
    <t>a23058_18       18||7967976||8119764||ENSDART00000093131||-1||CDS||471305212||14047||71.43      8119764 7967976 b37395_scaf_00010       scaf_00010||8741743||8782226||PMZ_0028261-RA||-1||CDS||1720939024||159||71.43   8782226 8741743 2.900000e-127   50</t>
  </si>
  <si>
    <t>a23058_18       18||8382369||8419943||ENSDART00000145226||1||CDS||471307929||14064||65.97       8382369 8419943 b37395_scaf_00010       scaf_00010||8628450||8655969||PMZ_0000257-RA||-1||CDS||1720937702||154||65.97   8655969 8628450 3.200000e-17    63</t>
  </si>
  <si>
    <t>a23058_18       18||8947594||9029912||ENSDART00000053125||1||CDS||471304310||14072||60.03       8947594 9029912 b37395_scaf_00010       scaf_00010||8558191||8582945||PMZ_0026019-RA||1||CDS||1720938695||153||60.03    8558191 8582945 8.300000e-89    113</t>
  </si>
  <si>
    <t>a23058_18       18||9186038||9329336||ENSDART00000080995||1||CDS||471304823||14076||71.68       9186038 9329336 b37395_scaf_00010       scaf_00010||7875055||7901950||PMZ_0026020-RA||-1||CDS||1720938712||145||71.68   7901950 7875055 6.000000e-80    163</t>
  </si>
  <si>
    <t>#1      140.0   a23058_18       b37395_scaf_00027       f       4</t>
  </si>
  <si>
    <t>a23058_18       18||8436833||8480602||ENSDART00000047309||-1||CDS||471304241||14068||71.24      8480602 8436833 b37395_scaf_00027       scaf_00027||7141211||7151256||PMZ_0031084-RA||1||CDS||1720942248||400||71.24    7141211 7151256 5.700000e-165   50</t>
  </si>
  <si>
    <t>a23058_18       18||9186038||9329336||ENSDART00000080995||1||CDS||471304823||14076||68.25       9186038 9329336 b37395_scaf_00027       scaf_00027||7210609||7263218||PMZ_0014316-RA||-1||CDS||1720941357||402||68.25   7263218 7210609 2.000000e-39    88</t>
  </si>
  <si>
    <t>a23058_18       18||10141379||10161266||ENSDART00000034817||-1||CDS||471304128||14084||82.98    10161266        10141379        b37395_scaf_00027       scaf_00027||7545233||7570310||PMZ_0043600-RA||-1||CDS||1720942818||406||82.98   7570310 7545233 2.400000e-06    93</t>
  </si>
  <si>
    <t>a23058_18       18||11506755||11566638||ENSDART00000112671||1||CDS||471305832||14104||78.31     11506755        11566638        b37395_scaf_00027       scaf_00027||7667395||7703087||PMZ_0029295-RA||-1||CDS||1720941941||409||78.31   7703087 7667395 3.700000e-71    140</t>
  </si>
  <si>
    <t>#1      142.0   a23058_22       b37395_scaf_00010       r       5</t>
  </si>
  <si>
    <t>a23058_22       22||34300380||34318231||ENSDART00000064082||-1||CDS||471335422||24029||72.09    34318231        34300380        b37395_scaf_00010       scaf_00010||6946493||6985647||PMZ_0014417-RA||-1||CDS||1720938430||124||72.09   6985647 6946493 2.900000e-64    50</t>
  </si>
  <si>
    <t>a23058_22       22||34872158||35026004||ENSDART00000092090||1||CDS||471335980||24031||73.24     34872158        35026004        b37395_scaf_00010       scaf_00010||5907702||5942780||PMZ_0031116-RA||-1||CDS||1720939343||105||73.24   5942780 5907702 2.300000e-38    84</t>
  </si>
  <si>
    <t>a23058_22       22||35041799||35046002||ENSDART00000136125||1||CDS||471338693||24034||62.88     35041799        35046002        b37395_scaf_00010       scaf_00010||5844526||5851225||PMZ_0017410-RA||1||CDS||1720938525||102||62.88    5844526 5851225 6.800000e-49    132</t>
  </si>
  <si>
    <t>a23058_22       22||35097775||35197790||ENSDART00000104693||-1||CDS||471336141||24037||70.49    35197790        35097775        b37395_scaf_00010       scaf_00010||5477022||5502787||PMZ_0029401-RA||1||CDS||1720939167||93||70.49     5477022 5502787 8.800000e-04    135</t>
  </si>
  <si>
    <t>a23058_22       22||37285903||37287360||ENSDART00000109860||1||CDS||471336775||24045||66.67     37285903        37287360        b37395_scaf_00010       scaf_00010||4574908||4581687||PMZ_0012560-RA||-1||CDS||1720938395||85||66.67    4581687 4574908 5.000000e-08    142</t>
  </si>
  <si>
    <t>#1      147.0   a23058_22       b37395_scaf_00027       r       3</t>
  </si>
  <si>
    <t>a23058_22       22||34300380||34318231||ENSDART00000064082||-1||CDS||471335422||24029||73.79    34318231        34300380        b37395_scaf_00027       scaf_00027||13373537||13412127||PMZ_0043642-RA||1||CDS||1720943278||505||73.79  13373537        13412127        5.100000e-100   50</t>
  </si>
  <si>
    <t>a23058_22       22||37205960||37423864||ENSDART00000044429||-1||CDS||471335029||24043||72.79    37423864        37205960        b37395_scaf_00027       scaf_00027||12894816||12912516||PMZ_0043636-RA||1||CDS||1720943224||493||72.79  12894816        12912516        1.100000e-50    97</t>
  </si>
  <si>
    <t>a23058_22       22||37427768||37441772||ENSDART00000128904||-1||CDS||471337824||24046||73.99    37441772        37427768        b37395_scaf_00027       scaf_00027||12851341||12861984||PMZ_0033639-RA||1||CDS||1720942380||491||73.99  12851341        12861984        1.400000e-77    147</t>
  </si>
  <si>
    <t>#2      84.0    a23058_22       b37395_scaf_00027       r       5</t>
  </si>
  <si>
    <t>a23058_22       22||33447239||33569743||ENSDART00000059965||-1||CDS||471335176||24009||60.73    33569743        33447239        b37395_scaf_00027       scaf_00027||6825846||6865644||PMZ_0031081-RA||-1||CDS||1720942228||396||60.73   6865644 6825846 4.300000e-30    29</t>
  </si>
  <si>
    <t>a23058_22       22||33629684||33637735||ENSDART00000059997||-1||CDS||471335182||24015||57.31    33637735        33629684        b37395_scaf_00027       scaf_00027||6424329||6450147||PMZ_0003231-RA||1||CDS||1720940962||389||57.31    6424329 6450147 5.800000e-04    32</t>
  </si>
  <si>
    <t>a23058_22       22||34003544||34261846||ENSDART00000092447||1||CDS||471335986||24028||71.36     34003544        34261846        b37395_scaf_00027       scaf_00027||5875164||5938977||PMZ_0043591-RA||-1||CDS||1720942735||380||71.36   5938977 5875164 1.000000e-116   79</t>
  </si>
  <si>
    <t>a23058_22       22||35097775||35197856||ENSDART00000137945||-1||CDS||471338934||24036||72.41    35197856        35097775        b37395_scaf_00027       scaf_00027||5558590||5578783||PMZ_0028931-RA||1||CDS||1720941899||369||72.41    5558590 5578783 3.100000e-04    79</t>
  </si>
  <si>
    <t>a23058_22       22||35097775||35197790||ENSDART00000104693||-1||CDS||471336141||24037||76.79    35197790        35097775        b37395_scaf_00027       scaf_00027||5013151||5039158||PMZ_0031307-RA||1||CDS||1720942262||361||76.79    5013151 5039158 3.600000e-06    84</t>
  </si>
  <si>
    <t>#1      97.0    a23058_22       b37395_scaf_00049       r       4</t>
  </si>
  <si>
    <t>a23058_22       22||34300380||34318231||ENSDART00000064082||-1||CDS||471335422||24029||65.97    34318231        34300380        b37395_scaf_00049       scaf_00049||7512553||7572593||PMZ_0031112-RA||1||CDS||1720943834||630||65.97    7512553 7572593 9.100000e-44    43</t>
  </si>
  <si>
    <t>a23058_22       22||34461769||34472027||ENSDART00000128247||-1||CDS||471337771||24030||77.38    34472027        34461769        b37395_scaf_00049       scaf_00049||7149821||7152086||PMZ_0029390-RA||-1||CDS||1720943754||614||77.38   7152086 7149821 3.500000e-74    90</t>
  </si>
  <si>
    <t>a23058_22       22||35097775||35197856||ENSDART00000137945||-1||CDS||471338934||24036||76.6     35197856        35097775        b37395_scaf_00049       scaf_00049||6884463||6897564||PMZ_0045232-RA||-1||CDS||1720944622||604||76.6    6897564 6884463 9.200000e-04    93</t>
  </si>
  <si>
    <t>a23058_22       22||35097775||35197790||ENSDART00000104693||-1||CDS||471336141||24037||86.49    35197790        35097775        b37395_scaf_00049       scaf_00049||6770504||6802448||PMZ_0045228-RA||-1||CDS||1720944555||600||86.49   6802448 6770504 9.800000e-05    97</t>
  </si>
  <si>
    <t>#1      117.0   a23058_23       b37395_scaf_00010       f       5</t>
  </si>
  <si>
    <t>a23058_23       23||10046634||10072037||ENSDART00000137308||-1||CDS||471344577||24547||69.39    10072037        10046634        b37395_scaf_00010       scaf_00010||10346660||10412266||PMZ_0004057-RA||-1||CDS||1720937985||180||69.39 10412266        10346660        1.600000e-144   50</t>
  </si>
  <si>
    <t>a23058_23       23||10253492||10269098||ENSDART00000048073||1||CDS||471341270||24551||64.76     10253492        10269098        b37395_scaf_00010       scaf_00010||10518896||10544594||PMZ_0004060-RA||-1||CDS||1720938036||182||64.76 10544594        10518896        7.300000e-98    100</t>
  </si>
  <si>
    <t>a23058_23       23||10745262||10802853||ENSDART00000121544||-1||CDS||471343146||24570||74.65    10802853        10745262        b37395_scaf_00010       scaf_00010||10826010||10841258||PMZ_0030531-RA||1||CDS||1720939269||193||74.65  10826010        10841258        1.300000e-08    104</t>
  </si>
  <si>
    <t>a23058_23       23||11480476||11554092||ENSDART00000111028||1||CDS||471342656||24583||60.82     11480476        11554092        b37395_scaf_00010       scaf_00010||12193297||12210985||PMZ_0042164-RA||1||CDS||1720940520||211||60.82  12193297        12210985        9.700000e-06    106</t>
  </si>
  <si>
    <t>a23058_23       23||11799526||11967618||ENSDART00000091416||1||CDS||471342143||24585||60.0      11799526        11967618        b37395_scaf_00010       scaf_00010||12363744||12437132||PMZ_0002540-RA||1||CDS||1720937880||215||60.0   12363744        12437132        1.700000e-12    117</t>
  </si>
  <si>
    <t>#3      85.0    a23058_23       b37395_scaf_00010       f       3</t>
  </si>
  <si>
    <t>a23058_23       23||18069975||18088700||ENSDART00000079487||1||CDS||471341839||24740||56.87     18069975        18088700        b37395_scaf_00010       scaf_00010||12193297||12210985||PMZ_0042164-RA||1||CDS||1720940520||211||56.87  12193297        12210985        1.400000e-08    7</t>
  </si>
  <si>
    <t>a23058_23       23||18697746||18714073||ENSDART00000104545||1||CDS||471342452||24760||63.21     18697746        18714073        b37395_scaf_00010       scaf_00010||12654136||12675190||PMZ_0013447-RA||1||CDS||1720938423||218||63.21  12654136        12675190        4.600000e-47    50</t>
  </si>
  <si>
    <t>a23058_23       23||18787883||18839554||ENSDART00000051182||-1||CDS||471341309||24769||68.5     18839554        18787883        b37395_scaf_00010       scaf_00010||12744280||12790360||PMZ_0027680-RA||-1||CDS||1720938918||219||68.5  12790360        12744280        2.600000e-36    85</t>
  </si>
  <si>
    <t>#1      95.0    a23058_23       b37395_scaf_00010       r       3</t>
  </si>
  <si>
    <t>a23058_23       23||371542||383860||ENSDART00000018230||1||CDS||471340849||24240||68.08 371542  383860  b37395_scaf_00010       scaf_00010||2529577||2532977||PMZ_0008764-RA||1||CDS||1720938167||46||68.08     2529577 2532977 8.800000e-70    50</t>
  </si>
  <si>
    <t>a23058_23       23||475428||492443||ENSDART00000124542||-1||CDS||471343341||24247||93.1 492443  475428  b37395_scaf_00010       scaf_00010||2402768||2452261||PMZ_0031118-RA||-1||CDS||1720939387||43||93.1     2452261 2402768 4.400000e-03    52</t>
  </si>
  <si>
    <t>a23058_23       23||730125||781915||ENSDART00000010248||-1||CDS||471340705||24266||72.46        781915  730125  b37395_scaf_00010       scaf_00010||1805311||1810696||PMZ_0042109-RA||1||CDS||1720940062||34||72.46     1805311 1810696 1.400000e-47    95</t>
  </si>
  <si>
    <t>#2      89.0    a23058_23       b37395_scaf_00010       r       3</t>
  </si>
  <si>
    <t>a23058_23       23||20357490||20388947||ENSDART00000104383||-1||CDS||471342437||24854||83.33    20388947        20357490        b37395_scaf_00010       scaf_00010||7558614||7607073||PMZ_0000281-RA||1||CDS||1720937767||138||83.33    7558614 7607073 4.200000e-05    4</t>
  </si>
  <si>
    <t>a23058_23       23||20434662||20464224||ENSDART00000112840||-1||CDS||471342800||24860||59.66    20464224        20434662        b37395_scaf_00010       scaf_00010||7526031||7548638||PMZ_0000282-RA||1||CDS||1720937806||137||59.66    7526031 7548638 1.900000e-39    42</t>
  </si>
  <si>
    <t>a23058_23       23||20468712||20546771||ENSDART00000012166||-1||CDS||471340741||24863||69.29    20546771        20468712        b37395_scaf_00010       scaf_00010||7041056||7073519||PMZ_0042145-RA||-1||CDS||1720940374||126||69.29   7073519 7041056 1.200000e-63    89</t>
  </si>
  <si>
    <t>#1      103.0   a23058_23       b37395_scaf_00027       f       4</t>
  </si>
  <si>
    <t>a23058_23       23||20127734||20222175||ENSDART00000092725||-1||CDS||471342182||24847||69.21    20222175        20127734        b37395_scaf_00027       scaf_00027||11643463||11708111||PMZ_0000650-RA||-1||CDS||1720940863||475||69.21 11708111        11643463        8.600000e-105   50</t>
  </si>
  <si>
    <t>a23058_23       23||20304065||20339727||ENSDART00000130486||-1||CDS||471343821||24852||60.87    20339727        20304065        b37395_scaf_00027       scaf_00027||12777784||12787085||PMZ_0043634-RA||-1||CDS||1720943210||490||60.87 12787085        12777784        3.800000e-39    85</t>
  </si>
  <si>
    <t>a23058_23       23||20357490||20388947||ENSDART00000104383||-1||CDS||471342437||24854||61.86    20388947        20357490        b37395_scaf_00027       scaf_00027||13349895||13352049||PMZ_0043641-RA||1||CDS||1720943274||504||61.86  13349895        13352049        4.200000e-05    86</t>
  </si>
  <si>
    <t>a23058_23       23||20696856||20708775||ENSDART00000134727||1||CDS||471344273||24870||73.08     20696856        20708775        b37395_scaf_00027       scaf_00027||13493083||13504109||PMZ_0030461-RA||-1||CDS||1720942060||508||73.08 13504109        13493083        5.400000e-21    103</t>
  </si>
  <si>
    <t>#2      90.0    a23058_23       b37395_scaf_00027       f       4</t>
  </si>
  <si>
    <t>a23058_23       23||10745262||10802853||ENSDART00000121544||-1||CDS||471343146||24570||76.6     10802853        10745262        b37395_scaf_00027       scaf_00027||7616777||7625962||PMZ_0043601-RA||1||CDS||1720942833||407||76.6     7616777 7625962 7.600000e-04    3</t>
  </si>
  <si>
    <t>a23058_23       23||10911546||10932066||ENSDART00000035693||1||CDS||471341106||24576||80.95     10911546        10932066        b37395_scaf_00027       scaf_00027||7973031||8013465||PMZ_0043604-RA||1||CDS||1720942856||415||80.95    7973031 8013465 2.800000e-04    6</t>
  </si>
  <si>
    <t>a23058_23       23||10934947||11020503||ENSDART00000112965||-1||CDS||471342806||24577||69.57    11020503        10934947        b37395_scaf_00027       scaf_00027||9217352||9244092||PMZ_0021730-RA||-1||CDS||1720941590||434||69.57   9244092 9217352 7.500000e-75    53</t>
  </si>
  <si>
    <t>a23058_23       23||11799526||11967618||ENSDART00000091416||1||CDS||471342143||24585||61.84     11799526        11967618        b37395_scaf_00027       scaf_00027||9655478||9698970||PMZ_0043611-RA||-1||CDS||1720942909||437||61.84   9698970 9655478 3.400000e-38    90</t>
  </si>
  <si>
    <t>#4      75.0    a23058_23       b37395_scaf_00027       f       4</t>
  </si>
  <si>
    <t>a23058_23       23||20258717||20265418||ENSDART00000054659||-1||CDS||471341449||24848||66.88    20265418        20258717        b37395_scaf_00027       scaf_00027||11050284||11055813||PMZ_0043624-RA||1||CDS||1720943038||467||66.88  11050284        11055813        1.100000e-43    43</t>
  </si>
  <si>
    <t>a23058_23       23||20357490||20388947||ENSDART00000104383||-1||CDS||471342437||24854||69.67    20388947        20357490        b37395_scaf_00027       scaf_00027||11457805||11549781||PMZ_0029496-RA||-1||CDS||1720941996||471||69.67 11549781        11457805        1.200000e-14    56</t>
  </si>
  <si>
    <t>a23058_23       23||20468712||20546771||ENSDART00000012166||-1||CDS||471340741||24863||60.5     20546771        20468712        b37395_scaf_00027       scaf_00027||11643463||11708111||PMZ_0000650-RA||-1||CDS||1720940863||475||60.5  11708111        11643463        2.400000e-19    74</t>
  </si>
  <si>
    <t>a23058_23       23||20720601||20796628||ENSDART00000054641||1||CDS||471341440||24879||68.75     20720601        20796628        b37395_scaf_00027       scaf_00027||11984994||12100770||PMZ_0043628-RA||1||CDS||1720943068||482||68.75  11984994        12100770        1.500000e-05    75</t>
  </si>
  <si>
    <t>#1      140.0   a23058_23       b37395_scaf_00027       r       3</t>
  </si>
  <si>
    <t>a23058_23       23||20047675||20096685||ENSDART00000073442||1||CDS||471341678||24838||76.87     20047675        20096685        b37395_scaf_00027       scaf_00027||12633679||12697316||PMZ_0043633-RA||-1||CDS||1720943168||488||76.87 12697316        12633679        1.500000e-121   50</t>
  </si>
  <si>
    <t>a23058_23       23||20127734||20222175||ENSDART00000092725||-1||CDS||471342182||24847||69.21    20222175        20127734        b37395_scaf_00027       scaf_00027||11643463||11708111||PMZ_0000650-RA||-1||CDS||1720940863||475||69.21 11708111        11643463        8.600000e-105   97</t>
  </si>
  <si>
    <t>a23058_23       23||20258717||20265418||ENSDART00000054659||-1||CDS||471341449||24848||66.88    20265418        20258717        b37395_scaf_00027       scaf_00027||11050284||11055813||PMZ_0043624-RA||1||CDS||1720943038||467||66.88  11050284        11055813        1.100000e-43    140</t>
  </si>
  <si>
    <t>#2      79.0    a23058_23       b37395_scaf_00049       f       5</t>
  </si>
  <si>
    <t>a23058_23       23||6907373||6952370||ENSDART00000092131||1||CDS||471342158||24476||68.66       6907373 6952370 b37395_scaf_00049       scaf_00049||940999||947972||PMZ_0032461-RA||-1||CDS||1720943994||538||68.66     947972  940999  2.700000e-30    29</t>
  </si>
  <si>
    <t>a23058_23       23||6994103||7031598||ENSDART00000149230||-1||CDS||471346103||24481||66.49      7031598 6994103 b37395_scaf_00049       scaf_00049||1041119||1058812||PMZ_0018035-RA||-1||CDS||1720943568||542||66.49   1058812 1041119 3.600000e-21    49</t>
  </si>
  <si>
    <t>a23058_23       23||7454316||7463878||ENSDART00000012194||1||CDS||471340744||24490||64.0        7454316 7463878 b37395_scaf_00049       scaf_00049||1527110||1528777||PMZ_0045203-RA||-1||CDS||1720944336||550||64.0    1528777 1527110 2.700000e-15    63</t>
  </si>
  <si>
    <t>a23058_23       23||7591859||7614174||ENSDART00000081536||1||CDS||471341913||24494||66.46       7591859 7614174 b37395_scaf_00049       scaf_00049||4198817||4201805||PMZ_0032494-RA||1||CDS||1720944031||567||66.46    4198817 4201805 1.500000e-17    76</t>
  </si>
  <si>
    <t>a23058_23       23||7851191||7891602||ENSDART00000123681||-1||CDS||471343297||24504||76.47      7891602 7851191 b37395_scaf_00049       scaf_00049||4505401||4582571||PMZ_0026774-RA||-1||CDS||1720943664||572||76.47   4582571 4505401 2.600000e-04    79</t>
  </si>
  <si>
    <t>#3      76.0    a23058_23       b37395_scaf_00049       f       3</t>
  </si>
  <si>
    <t>a23058_23       23||10745262||10802853||ENSDART00000121544||-1||CDS||471343146||24570||66.2     10802853        10745262        b37395_scaf_00049       scaf_00049||1294175||1353760||PMZ_0045202-RA||-1||CDS||1720944325||548||66.2    1353760 1294175 5.100000e-36    35</t>
  </si>
  <si>
    <t>a23058_23       23||10934947||11020503||ENSDART00000112965||-1||CDS||471342806||24577||63.48    11020503        10934947        b37395_scaf_00049       scaf_00049||3528044||3533289||PMZ_0014548-RA||-1||CDS||1720943527||561||63.48   3533289 3528044 5.000000e-21    52</t>
  </si>
  <si>
    <t>a23058_23       23||11799526||11967618||ENSDART00000091416||1||CDS||471342143||24585||59.06     11799526        11967618        b37395_scaf_00049       scaf_00049||3884762||3929564||PMZ_0014019-RA||-1||CDS||1720943514||565||59.06   3929564 3884762 7.200000e-25    76</t>
  </si>
  <si>
    <t>#1      111.0   a23058_23       b37395_scaf_00049       r       3</t>
  </si>
  <si>
    <t>a23058_23       23||613831||653563||ENSDART00000132175||-1||CDS||471343980||24258||77.17        653563  613831  b37395_scaf_00049       scaf_00049||4167960||4196704||PMZ_0027006-RA||-1||CDS||1720943691||566||77.17   4196704 4167960 3.400000e-15    14</t>
  </si>
  <si>
    <t>a23058_23       23||730125||781915||ENSDART00000010248||-1||CDS||471340705||24266||74.73        781915  730125  b37395_scaf_00049       scaf_00049||1294175||1353760||PMZ_0045202-RA||-1||CDS||1720944325||548||74.73   1353760 1294175 4.100000e-57    61</t>
  </si>
  <si>
    <t>a23058_23       23||813171||820354||ENSDART00000078441||1||CDS||471341803||24267||71.29 813171  820354  b37395_scaf_00049       scaf_00049||1251769||1257439||PMZ_0031897-RA||-1||CDS||1720943952||546||71.29   1257439 1251769 9.100000e-57    111</t>
  </si>
  <si>
    <t>#2      84.0    a23058_23       b37395_scaf_00049       r       3</t>
  </si>
  <si>
    <t>a23058_23       23||4428912||4441086||ENSDART00000081832||1||CDS||471341940||24380||69.84       4428912 4441086 b37395_scaf_00049       scaf_00049||7603062||7613407||PMZ_0031110-RA||-1||CDS||1720943815||633||69.84   7613407 7603062 2.000000e-27    26</t>
  </si>
  <si>
    <t>a23058_23       23||4701075||4731646||ENSDART00000092344||1||CDS||471342170||24385||62.54       4701075 4731646 b37395_scaf_00049       scaf_00049||7512553||7572593||PMZ_0031112-RA||1||CDS||1720943834||630||62.54    7512553 7572593 3.500000e-32    57</t>
  </si>
  <si>
    <t>a23058_23       23||4957122||4970822||ENSDART00000060714||-1||CDS||471341597||24405||70.51      4970822 4957122 b37395_scaf_00049       scaf_00049||7067247||7079824||PMZ_0045234-RA||-1||CDS||1720944638||609||70.51   7079824 7067247 2.900000e-34    84</t>
  </si>
  <si>
    <t>#3      77.0    a23058_23       b37395_scaf_00049       r       3</t>
  </si>
  <si>
    <t>a23058_23       23||18055760||18061666||ENSDART00000111954||1||CDS||471342725||24739||60.2      18055760        18061666        b37395_scaf_00049       scaf_00049||4283152||4309600||PMZ_0045211-RA||-1||CDS||1720944389||569||60.2    4309600 4283152 8.400000e-62    50</t>
  </si>
  <si>
    <t>a23058_23       23||18069975||18088700||ENSDART00000079487||1||CDS||471341839||24740||66.92     18069975        18088700        b37395_scaf_00049       scaf_00049||4167960||4196704||PMZ_0027006-RA||-1||CDS||1720943691||566||66.92   4196704 4167960 7.100000e-13    62</t>
  </si>
  <si>
    <t>a23058_23       23||18697746||18714073||ENSDART00000104545||1||CDS||471342452||24760||67.68     18697746        18714073        b37395_scaf_00049       scaf_00049||3426470||3434237||PMZ_0045207-RA||-1||CDS||1720944367||558||67.68   3434237 3426470 2.000000e-19    77</t>
  </si>
  <si>
    <t>#1      167.0   a23058_25       b37395_scaf_00010       f       4</t>
  </si>
  <si>
    <t>a23058_25       25||22199194||22386560||ENSDART00000152011||-1||CDS||471354137||27671||70.78    22386560        22199194        b37395_scaf_00010       scaf_00010||5907702||5942780||PMZ_0031116-RA||-1||CDS||1720939343||105||70.78   5942780 5907702 1.500000e-34    33</t>
  </si>
  <si>
    <t>a23058_25       25||22386813||22414336||ENSDART00000121878||1||CDS||471352563||27673||77.25     22386813        22414336        b37395_scaf_00010       scaf_00010||6049715||6064400||PMZ_0042129-RA||1||CDS||1720940253||106||77.25    6049715 6064400 3.100000e-35    67</t>
  </si>
  <si>
    <t>a23058_25       25||22421479||22433669||ENSDART00000089596||-1||CDS||471351680||27675||61.77    22433669        22421479        b37395_scaf_00010       scaf_00010||6073958||6080144||PMZ_0042130-RA||-1||CDS||1720940266||108||61.77   6080144 6073958 4.900000e-55    117</t>
  </si>
  <si>
    <t>a23058_25       25||22441718||22453003||ENSDART00000089616||-1||CDS||471351683||27676||70.83    22453003        22441718        b37395_scaf_00010       scaf_00010||6090611||6114767||PMZ_0042131-RA||-1||CDS||1720940271||109||70.83   6114767 6090611 1.400000e-91    167</t>
  </si>
  <si>
    <t>#1      112.0   a23058_25       b37395_scaf_00010       r       4</t>
  </si>
  <si>
    <t>a23058_25       25||3350590||3358043||ENSDART00000030683||1||CDS||471350739||27102||71.03       3350590 3358043 b37395_scaf_00010       scaf_00010||7102481||7119274||PMZ_0029782-RA||-1||CDS||1720939186||127||71.03   7119274 7102481 2.100000e-13    12</t>
  </si>
  <si>
    <t>a23058_25       25||3438438||3439757||ENSDART00000066733||-1||CDS||471351147||27113||71.53      3439757 3438438 b37395_scaf_00010       scaf_00010||6878230||6881990||PMZ_0042144-RA||1||CDS||1720940369||123||71.53    6878230 6881990 1.700000e-71    59</t>
  </si>
  <si>
    <t>a23058_25       25||3507980||3525737||ENSDART00000029067||-1||CDS||471350733||27114||75.0       3525737 3507980 b37395_scaf_00010       scaf_00010||6703619||6710132||PMZ_0042142-RA||1||CDS||1720940355||121||75.0     6703619 6710132 4.700000e-28    86</t>
  </si>
  <si>
    <t>a23058_25       25||3531548||3542010||ENSDART00000046626||-1||CDS||471350934||27115||75.89      3542010 3531548 b37395_scaf_00010       scaf_00010||6649905||6689125||PMZ_0042141-RA||1||CDS||1720940340||120||75.89    6649905 6689125 7.900000e-27    112</t>
  </si>
  <si>
    <t>#2      110.0   a23058_25       b37395_scaf_00010       r       3</t>
  </si>
  <si>
    <t>a23058_25       25||21670616||21701227||ENSDART00000046298||-1||CDS||471350922||27650||68.46    21701227        21670616        b37395_scaf_00010       scaf_00010||7324806||7352505||PMZ_0034061-RA||1||CDS||1720939738||132||68.46    7324806 7352505 2.900000e-57    50</t>
  </si>
  <si>
    <t>a23058_25       25||21948487||21948909||ENSDART00000143644||-1||CDS||471353686||27666||60.5     21948909        21948487        b37395_scaf_00010       scaf_00010||7170441||7170833||PMZ_0042146-RA||1||CDS||1720940386||129||60.5     7170441 7170833 2.900000e-17    63</t>
  </si>
  <si>
    <t>a23058_25       25||22441718||22453003||ENSDART00000089616||-1||CDS||471351683||27676||70.83    22453003        22441718        b37395_scaf_00010       scaf_00010||6090611||6114767||PMZ_0042131-RA||-1||CDS||1720940271||109||70.83   6114767 6090611 1.400000e-91    110</t>
  </si>
  <si>
    <t>#1      132.0   a23058_25       b37395_scaf_00027       f       3</t>
  </si>
  <si>
    <t>a23058_25       25||27789900||28103505||ENSDART00000112940||1||CDS||471352281||27795||68.5      27789900        28103505        b37395_scaf_00027       scaf_00027||3874937||3885337||PMZ_0018985-RA||1||CDS||1720941541||346||68.5     3874937 3885337 2.200000e-55    50</t>
  </si>
  <si>
    <t>a23058_25       25||28462850||28476666||ENSDART00000073511||-1||CDS||471351404||27801||60.55    28476666        28462850        b37395_scaf_00027       scaf_00027||4294754||4317898||PMZ_0005696-RA||-1||CDS||1720940999||353||60.55   4317898 4294754 2.600000e-43    92</t>
  </si>
  <si>
    <t>a23058_25       25||28611284||28678442||ENSDART00000103519||1||CDS||471351917||27812||73.8      28611284        28678442        b37395_scaf_00027       scaf_00027||4363854||4371096||PMZ_0043584-RA||1||CDS||1720942652||354||73.8     4363854 4371096 9.200000e-44    132</t>
  </si>
  <si>
    <t>#1      129.0   a23058_25       b37395_scaf_00049       r       4</t>
  </si>
  <si>
    <t>a23058_25       25||705005||829884||ENSDART00000081790||1||CDS||471351537||27028||81.63 705005  829884  b37395_scaf_00049       scaf_00049||6460415||6491926||PMZ_0045223-RA||1||CDS||1720944506||592||81.63    6460415 6491926 4.000000e-06    5</t>
  </si>
  <si>
    <t>a23058_25       25||1497582||1507051||ENSDART00000113584||1||CDS||471352305||27048||77.86       1497582 1507051 b37395_scaf_00049       scaf_00049||4505401||4582571||PMZ_0026774-RA||-1||CDS||1720943664||572||77.86   4582571 4505401 7.900000e-181   52</t>
  </si>
  <si>
    <t>a23058_25       25||1821015||1850616||ENSDART00000046163||-1||CDS||471350910||27054||60.66      1850616 1821015 b37395_scaf_00049       scaf_00049||4431323||4464930||PMZ_0034752-RA||-1||CDS||1720944177||571||60.66   4464930 4431323 1.600000e-28    79</t>
  </si>
  <si>
    <t>a23058_25       25||1944595||2012601||ENSDART00000104915||-1||CDS||471352069||27055||79.82      2012601 1944595 b37395_scaf_00049       scaf_00049||4331652||4338594||PMZ_0045212-RA||1||CDS||1720944402||570||79.82    4331652 4338594 7.800000e-57    129</t>
  </si>
  <si>
    <t>#1      150.0   a23058_4        b37395_scaf_00010       f       3</t>
  </si>
  <si>
    <t>a23058_4        4||8099694||8119566||ENSDART00000102893||1||CDS||471363094||30565||70.54        8099694 8119566 b37395_scaf_00010       scaf_00010||12451285||12503826||PMZ_0002542-RA||-1||CDS||1720937905||216||70.54 12503826        12451285        1.000000e-250   50</t>
  </si>
  <si>
    <t>a23058_4        4||8282344||8284966||ENSDART00000067309||-1||CDS||471362478||30571||65.26       8284966 8282344 b37395_scaf_00010       scaf_00010||12654136||12675190||PMZ_0013447-RA||1||CDS||1720938423||218||65.26  12654136        12675190        1.000000e-67    100</t>
  </si>
  <si>
    <t>a23058_4        4||8351825||8405417||ENSDART00000014897||1||CDS||471361546||30572||69.83        8351825 8405417 b37395_scaf_00010       scaf_00010||12744280||12790360||PMZ_0027680-RA||-1||CDS||1720938918||219||69.83 12790360        12744280        6.200000e-103   150</t>
  </si>
  <si>
    <t>#2      112.0   a23058_4        b37395_scaf_00010       f       3</t>
  </si>
  <si>
    <t>a23058_4        4||728256||734416||ENSDART00000093289||-1||CDS||471362862||30282||63.61 734416  728256  b37395_scaf_00010       scaf_00010||3771881||3778239||PMZ_0018794-RA||-1||CDS||1720938567||68||63.61    3778239 3771881 3.700000e-65    50</t>
  </si>
  <si>
    <t>a23058_4        4||740747||753749||ENSDART00000122535||1||CDS||471364608||30284||71.68  740747  753749  b37395_scaf_00010       scaf_00010||3792713||3825465||PMZ_0027892-RA||-1||CDS||1720938937||69||71.68    3825465 3792713 1.100000e-15    65</t>
  </si>
  <si>
    <t>a23058_4        4||1397638||1425202||ENSDART00000031135||1||CDS||471361771||30300||63.44        1397638 1425202 b37395_scaf_00010       scaf_00010||4623942||4638639||PMZ_0012448-RA||1||CDS||1720938358||87||63.44     4623942 4638639 2.400000e-51    112</t>
  </si>
  <si>
    <t>#3      106.0   a23058_4        b37395_scaf_00010       f       3</t>
  </si>
  <si>
    <t>a23058_4        4||3353187||3611777||ENSDART00000109044||1||CDS||471363264||30382||70.85        3353187 3611777 b37395_scaf_00010       scaf_00010||4901348||4964404||PMZ_0028285-RA||-1||CDS||1720939042||90||70.85    4964404 4901348 8.000000e-188   50</t>
  </si>
  <si>
    <t>a23058_4        4||3852768||3870961||ENSDART00000049194||1||CDS||471362057||30390||67.61        3852768 3870961 b37395_scaf_00010       scaf_00010||5615496||5634531||PMZ_0007546-RA||1||CDS||1720938131||97||67.61     5615496 5634531 1.400000e-65    100</t>
  </si>
  <si>
    <t>a23058_4        4||3952143||3983241||ENSDART00000028016||1||CDS||471361741||30391||80.65        3952143 3983241 b37395_scaf_00010       scaf_00010||6148620||6150395||PMZ_0042134-RA||-1||CDS||1720940291||112||80.65   6150395 6148620 6.600000e-10    106</t>
  </si>
  <si>
    <t>#4      102.0   a23058_4        b37395_scaf_00010       f       3</t>
  </si>
  <si>
    <t>a23058_4        4||13983086||13991498||ENSDART00000147629||-1||CDS||471368966||30839||79.25     13991498        13983086        b37395_scaf_00010       scaf_00010||1249848||1282400||PMZ_0032740-RA||1||CDS||1720939560||18||79.25     1249848 1282400 2.200000e-06    5</t>
  </si>
  <si>
    <t>a23058_4        4||14286288||14485844||ENSDART00000016230||-1||CDS||471361561||30854||67.62     14485844        14286288        b37395_scaf_00010       scaf_00010||1966169||1992601||PMZ_0034088-RA||-1||CDS||1720939747||36||67.62    1992601 1966169 7.700000e-179   52</t>
  </si>
  <si>
    <t>a23058_4        4||14671236||14881799||ENSDART00000021384||1||CDS||471361636||30858||68.74      14671236        14881799        b37395_scaf_00010       scaf_00010||2240450||2349585||PMZ_0042113-RA||1||CDS||1720940096||40||68.74     2240450 2349585 6.300000e-185   102</t>
  </si>
  <si>
    <t>#6      86.0    a23058_4        b37395_scaf_00010       f       4</t>
  </si>
  <si>
    <t>a23058_4        4||21360915||21390489||ENSDART00000126732||-1||CDS||471365565||31109||79.44     21390489        21360915        b37395_scaf_00010       scaf_00010||2473975||2494944||PMZ_0019055-RA||1||CDS||1720938590||44||79.44     2473975 2494944 2.200000e-51    50</t>
  </si>
  <si>
    <t>a23058_4        4||21428048||21455206||ENSDART00000002851||-1||CDS||471361375||31117||69.44     21455206        21428048        b37395_scaf_00010       scaf_00010||2596583||2625195||PMZ_0031973-RA||1||CDS||1720939506||49||69.44     2596583 2625195 4.600000e-05    54</t>
  </si>
  <si>
    <t>a23058_4        4||21694611||22018675||ENSDART00000133644||-1||CDS||471367035||31125||66.54     22018675        21694611        b37395_scaf_00010       scaf_00010||3692486||3724590||PMZ_0029007-RA||-1||CDS||1720939083||65||66.54    3724590 3692486 7.700000e-34    84</t>
  </si>
  <si>
    <t>a23058_4        4||22391291||22578962||ENSDART00000133184||-1||CDS||471366944||31134||71.19     22578962        22391291        b37395_scaf_00010       scaf_00010||3827623||3837295||PMZ_0021514-RA||1||CDS||1720938638||70||71.19     3827623 3837295 1.800000e-03    86</t>
  </si>
  <si>
    <t>#1      205.0   a23058_4        b37395_scaf_00010       r       6</t>
  </si>
  <si>
    <t>a23058_4        4||5733348||5762051||ENSDART00000110535||-1||CDS||471363402||30505||75.29       5762051 5733348 b37395_scaf_00010       scaf_00010||6525184||6555354||PMZ_0042139-RA||1||CDS||1720940321||118||75.29    6525184 6555354 1.300000e-12    11</t>
  </si>
  <si>
    <t>a23058_4        4||5812311||5885940||ENSDART00000060861||-1||CDS||471362161||30507||74.25       5885940 5812311 b37395_scaf_00010       scaf_00010||6469658||6489171||PMZ_0042138-RA||1||CDS||1720940312||117||74.25    6469658 6489171 1.700000e-45    55</t>
  </si>
  <si>
    <t>a23058_4        4||6033759||6034889||ENSDART00000099462||1||CDS||471362892||30512||76.37        6033759 6034889 b37395_scaf_00010       scaf_00010||6148620||6150395||PMZ_0042134-RA||-1||CDS||1720940291||112||76.37   6150395 6148620 4.900000e-125   105</t>
  </si>
  <si>
    <t>a23058_4        4||6125709||6138228||ENSDART00000099464||1||CDS||471362895||30514||62.73        6125709 6138228 b37395_scaf_00010       scaf_00010||6073958||6080144||PMZ_0042130-RA||-1||CDS||1720940266||108||62.73   6080144 6073958 4.800000e-55    155</t>
  </si>
  <si>
    <t>a23058_4        4||6222621||6374445||ENSDART00000136355||1||CDS||471367415||30517||76.26        6222621 6374445 b37395_scaf_00010       scaf_00010||5907702||5942780||PMZ_0031116-RA||-1||CDS||1720939343||105||76.26   5942780 5907702 5.200000e-46    200</t>
  </si>
  <si>
    <t>a23058_4        4||7068559||7161985||ENSDART00000104676||1||CDS||471363168||30532||65.52        7068559 7161985 b37395_scaf_00010       scaf_00010||5798575||5832156||PMZ_0016074-RA||-1||CDS||1720938472||101||65.52   5832156 5798575 4.900000e-09    205</t>
  </si>
  <si>
    <t>#2      118.0   a23058_4        b37395_scaf_00010       r       4</t>
  </si>
  <si>
    <t>a23058_4        4||8654784||8663252||ENSDART00000080829||1||CDS||471362723||30590||63.29        8654784 8663252 b37395_scaf_00010       scaf_00010||8714348||8726225||PMZ_0029970-RA||-1||CDS||1720939197||158||63.29   8726225 8714348 1.100000e-45    45</t>
  </si>
  <si>
    <t>a23058_4        4||8665897||8671742||ENSDART00000067188||-1||CDS||471362436||30591||70.87       8671742 8665897 b37395_scaf_00010       scaf_00010||8674043||8681358||PMZ_0000255-RA||1||CDS||1720937686||156||70.87    8674043 8681358 3.400000e-12    56</t>
  </si>
  <si>
    <t>a23058_4        4||8672627||8673619||ENSDART00000067189||1||CDS||471362439||30595||70.37        8672627 8673619 b37395_scaf_00010       scaf_00010||8668131||8669825||PMZ_0000256-RA||-1||CDS||1720937697||155||70.37   8669825 8668131 7.900000e-37    92</t>
  </si>
  <si>
    <t>a23058_4        4||8732049||8751930||ENSDART00000004604||1||CDS||471361402||30602||58.19        8732049 8751930 b37395_scaf_00010       scaf_00010||8628450||8655969||PMZ_0000257-RA||-1||CDS||1720937702||154||58.19   8655969 8628450 9.300000e-27    118</t>
  </si>
  <si>
    <t>#6      89.0    a23058_4        b37395_scaf_00010       r       4</t>
  </si>
  <si>
    <t>a23058_4        4||3193424||3209369||ENSDART00000084691||1||CDS||471362773||30376||66.54        3193424 3209369 b37395_scaf_00010       scaf_00010||2782367||2805801||PMZ_0042116-RA||-1||CDS||1720940142||54||66.54    2805801 2782367 3.800000e-33    32</t>
  </si>
  <si>
    <t>a23058_4        4||3215340||3222698||ENSDART00000009076||-1||CDS||471361465||30377||70.11       3222698 3215340 b37395_scaf_00010       scaf_00010||2381908||2391600||PMZ_0042114-RA||1||CDS||1720940118||41||70.11     2381908 2391600 1.700000e-91    79</t>
  </si>
  <si>
    <t>a23058_4        4||3952143||3983241||ENSDART00000028016||1||CDS||471361741||30391||72.58        3952143 3983241 b37395_scaf_00010       scaf_00010||1311997||1381242||PMZ_0033366-RA||1||CDS||1720939653||21||72.58     1311997 1381242 3.800000e-05    80</t>
  </si>
  <si>
    <t>a23058_4        4||3988255||3991870||ENSDART00000067409||-1||CDS||471362526||30392||65.57       3991870 3988255 b37395_scaf_00010       scaf_00010||1249848||1282400||PMZ_0032740-RA||1||CDS||1720939560||18||65.57     1249848 1282400 7.600000e-10    89</t>
  </si>
  <si>
    <t>#1      202.0   a23058_4        b37395_scaf_00027       f       5</t>
  </si>
  <si>
    <t>a23058_4        4||7229071||7332897||ENSDART00000012928||-1||CDS||471361495||30543||76.6        7332897 7229071 b37395_scaf_00027       scaf_00027||7973031||8013465||PMZ_0043604-RA||1||CDS||1720942856||415||76.6     7973031 8013465 3.900000e-03    2</t>
  </si>
  <si>
    <t>a23058_4        4||7452358||7478790||ENSDART00000081604||-1||CDS||471362740||30552||72.41       7478790 7452358 b37395_scaf_00027       scaf_00027||8153891||8164882||PMZ_0010849-RA||-1||CDS||1720941187||419||72.41   8164882 8153891 8.500000e-89    52</t>
  </si>
  <si>
    <t>a23058_4        4||7497129||7520834||ENSDART00000122986||-1||CDS||471364712||30554||73.45       7520834 7497129 b37395_scaf_00027       scaf_00027||8182445||8189929||PMZ_0010848-RA||-1||CDS||1720941182||420||73.45   8189929 8182445 7.900000e-210   102</t>
  </si>
  <si>
    <t>a23058_4        4||7548195||7549394||ENSDART00000067322||1||CDS||471362484||30556||73.96        7548195 7549394 b37395_scaf_00027       scaf_00027||8210816||8212491||PMZ_0029292-RA||1||CDS||1720941929||421||73.96    8210816 8212491 1.000000e-250   152</t>
  </si>
  <si>
    <t>a23058_4        4||7643784||7895707||ENSDART00000027829||-1||CDS||471361735||30558||71.66       7895707 7643784 b37395_scaf_00027       scaf_00027||8311201||8410906||PMZ_0027551-RA||-1||CDS||1720941769||424||71.66   8410906 8311201 8.400000e-174   202</t>
  </si>
  <si>
    <t>#2      111.0   a23058_4        b37395_scaf_00027       f       3</t>
  </si>
  <si>
    <t>a23058_4        4||19174095||19230701||ENSDART00000048023||-1||CDS||471362024||31057||62.87     19230701        19174095        b37395_scaf_00027       scaf_00027||7210609||7263218||PMZ_0014316-RA||-1||CDS||1720941357||402||62.87   7263218 7210609 5.900000e-12    11</t>
  </si>
  <si>
    <t>a23058_4        4||19239256||19249471||ENSDART00000066894||-1||CDS||471362218||31062||69.44     19249471        19239256        b37395_scaf_00027       scaf_00027||7762848||7797893||PMZ_0006870-RA||-1||CDS||1720941022||411||69.44   7797893 7762848 2.900000e-54    61</t>
  </si>
  <si>
    <t>a23058_4        4||19253817||19410398||ENSDART00000028856||1||CDS||471361756||31063||81.02      19253817        19410398        b37395_scaf_00027       scaf_00027||7973031||8013465||PMZ_0043604-RA||1||CDS||1720942856||415||81.02    7973031 8013465 7.200000e-147   111</t>
  </si>
  <si>
    <t>#3      107.0   a23058_4        b37395_scaf_00027       f       4</t>
  </si>
  <si>
    <t>a23058_4        4||5733433||5762051||ENSDART00000140100||-1||CDS||471367940||30506||73.68       5762051 5733433 b37395_scaf_00027       scaf_00027||2464280||2471561||PMZ_0032296-RA||-1||CDS||1720942326||331||73.68   2471561 2464280 4.900000e-05    4</t>
  </si>
  <si>
    <t>a23058_4        4||5812311||5885940||ENSDART00000060861||-1||CDS||471362161||30507||79.76       5885940 5812311 b37395_scaf_00027       scaf_00027||2573564||2623088||PMZ_0032297-RA||-1||CDS||1720942331||333||79.76   2623088 2573564 2.600000e-39    42</t>
  </si>
  <si>
    <t>a23058_4        4||5961462||5969121||ENSDART00000122574||1||CDS||471364613||30511||60.47        5961462 5969121 b37395_scaf_00027       scaf_00027||2983312||3004113||PMZ_0011055-RA||1||CDS||1720941198||337||60.47    2983312 3004113 1.300000e-16    57</t>
  </si>
  <si>
    <t>a23058_4        4||6033759||6034889||ENSDART00000099462||1||CDS||471362892||30512||67.83        6033759 6034889 b37395_scaf_00027       scaf_00027||3222624||3223766||PMZ_0010061-RA||1||CDS||1720941159||338||67.83    3222624 3223766 8.700000e-163   107</t>
  </si>
  <si>
    <t>#6      88.0    a23058_4        b37395_scaf_00027       f       3</t>
  </si>
  <si>
    <t>a23058_4        4||25643489||26066079||ENSDART00000113971||1||CDS||471363620||31223||60.38      25643489        26066079        b37395_scaf_00027       scaf_00027||13373537||13412127||PMZ_0043642-RA||1||CDS||1720943278||505||60.38  13373537        13412127        6.300000e-39    38</t>
  </si>
  <si>
    <t>a23058_4        4||26428133||26443784||ENSDART00000013083||1||CDS||471361498||31232||70.41      26428133        26443784        b37395_scaf_00027       scaf_00027||13650786||13679866||PMZ_0033338-RA||-1||CDS||1720942358||516||70.41 13679866        13650786        2.300000e-43    77</t>
  </si>
  <si>
    <t>a23058_4        4||27360946||27468734||ENSDART00000134605||-1||CDS||471367192||31244||68.99     27468734        27360946        b37395_scaf_00027       scaf_00027||13692327||13733216||PMZ_0043646-RA||-1||CDS||1720943313||517||68.99 13733216        13692327        3.500000e-15    88</t>
  </si>
  <si>
    <t>#7      86.0    a23058_4        b37395_scaf_00027       f       3</t>
  </si>
  <si>
    <t>a23058_4        4||17351309||17384995||ENSDART00000004222||-1||CDS||471361399||30972||71.91     17384995        17351309        b37395_scaf_00027       scaf_00027||10090586||10145928||PMZ_0027693-RA||1||CDS||1720941800||444||71.91  10090586        10145928        3.300000e-37    36</t>
  </si>
  <si>
    <t>a23058_4        4||17770313||17782160||ENSDART00000003156||1||CDS||471361378||30991||73.81      17770313        17782160        b37395_scaf_00027       scaf_00027||10184406||10212509||PMZ_0043612-RA||1||CDS||1720942922||446||73.81  10184406        10212509        1.200000e-92    83</t>
  </si>
  <si>
    <t>a23058_4        4||17850723||17864720||ENSDART00000101052||1||CDS||471363005||30997||69.51      17850723        17864720        b37395_scaf_00027       scaf_00027||10761945||10773499||PMZ_0043618-RA||1||CDS||1720942971||458||69.51  10761945        10773499        7.100000e-07    86</t>
  </si>
  <si>
    <t>#1      119.0   a23058_4        b37395_scaf_00027       r       3</t>
  </si>
  <si>
    <t>a23058_4        4||8282344||8284966||ENSDART00000067309||-1||CDS||471362478||30571||69.28       8284966 8282344 b37395_scaf_00027       scaf_00027||6293186||6301948||PMZ_0003232-RA||1||CDS||1720940973||388||69.28    6293186 6301948 4.900000e-134   50</t>
  </si>
  <si>
    <t>a23058_4        4||8351825||8405417||ENSDART00000014897||1||CDS||471361546||30572||65.56        8351825 8405417 b37395_scaf_00027       scaf_00027||6071967||6146530||PMZ_0026615-RA||-1||CDS||1720941628||385||65.56   6146530 6071967 1.100000e-117   100</t>
  </si>
  <si>
    <t>a23058_4        4||8410808||8421947||ENSDART00000148155||-1||CDS||471369029||30574||63.03       8421947 8410808 b37395_scaf_00027       scaf_00027||6053288||6061140||PMZ_0003240-RA||1||CDS||1720940980||383||63.03    6053288 6061140 1.800000e-20    119</t>
  </si>
  <si>
    <t>#2      103.0   a23058_4        b37395_scaf_00027       r       4</t>
  </si>
  <si>
    <t>a23058_4        4||2822786||2891605||ENSDART00000067414||-1||CDS||471362532||30370||84.62       2891605 2822786 b37395_scaf_00027       scaf_00027||7973031||8013465||PMZ_0043604-RA||1||CDS||1720942856||415||84.62    7973031 8013465 2.600000e-04    3</t>
  </si>
  <si>
    <t>a23058_4        4||3134088||3159390||ENSDART00000113062||-1||CDS||471363553||30374||83.05       3159390 3134088 b37395_scaf_00027       scaf_00027||7667395||7703087||PMZ_0029295-RA||-1||CDS||1720941941||409||83.05   7703087 7667395 1.800000e-84    53</t>
  </si>
  <si>
    <t>a23058_4        4||3330834||3338780||ENSDART00000058277||1||CDS||471362152||30381||63.64        3330834 3338780 b37395_scaf_00027       scaf_00027||7616777||7625962||PMZ_0043601-RA||1||CDS||1720942833||407||63.64    7616777 7625962 6.300000e-20    72</t>
  </si>
  <si>
    <t>a23058_4        4||3353187||3611777||ENSDART00000109044||1||CDS||471363264||30382||66.54        3353187 3611777 b37395_scaf_00027       scaf_00027||7141211||7151256||PMZ_0031084-RA||1||CDS||1720942248||400||66.54    7141211 7151256 1.600000e-32    103</t>
  </si>
  <si>
    <t>#4      77.0    a23058_4        b37395_scaf_00027       r       3</t>
  </si>
  <si>
    <t>a23058_4        4||12761120||12792849||ENSDART00000007237||1||CDS||471361441||30788||67.71      12761120        12792849        b37395_scaf_00027       scaf_00027||9889477||9914592||PMZ_0028262-RA||-1||CDS||1720941842||439||67.71   9914592 9889477 1.900000e-40    39</t>
  </si>
  <si>
    <t>a23058_4        4||12800826||12819799||ENSDART00000067166||1||CDS||471362418||30790||57.79      12800826        12819799        b37395_scaf_00027       scaf_00027||9655478||9698970||PMZ_0043611-RA||-1||CDS||1720942909||437||57.79   9698970 9655478 2.300000e-14    52</t>
  </si>
  <si>
    <t>a23058_4        4||12875557||12925966||ENSDART00000067168||1||CDS||471362421||30791||68.37      12875557        12925966        b37395_scaf_00027       scaf_00027||9217352||9244092||PMZ_0021730-RA||-1||CDS||1720941590||434||68.37   9244092 9217352 6.500000e-26    77</t>
  </si>
  <si>
    <t>#1      82.0    a23058_4        b37395_scaf_00049       f       5</t>
  </si>
  <si>
    <t>a23058_4        4||24949712||24996004||ENSDART00000066949||-1||CDS||471362287||31206||66.35     24996004        24949712        b37395_scaf_00049       scaf_00049||5362426||5398370||PMZ_0007267-RA||1||CDS||1720943425||576||66.35    5362426 5398370 1.400000e-07    6</t>
  </si>
  <si>
    <t>a23058_4        4||25643489||26066079||ENSDART00000113971||1||CDS||471363620||31223||62.31      25643489        26066079        b37395_scaf_00049       scaf_00049||5861708||5895418||PMZ_0031345-RA||1||CDS||1720943909||582||62.31    5861708 5895418 6.900000e-23    25</t>
  </si>
  <si>
    <t>a23058_4        4||26396939||26405768||ENSDART00000115200||1||CDS||471363700||31229||67.3       26396939        26405768        b37395_scaf_00049       scaf_00049||6145743||6156537||PMZ_0045220-RA||1||CDS||1720944466||587||67.3     6145743 6156537 4.900000e-18    42</t>
  </si>
  <si>
    <t>a23058_4        4||26925243||27193770||ENSDART00000066924||-1||CDS||471362242||31239||82.5      27193770        26925243        b37395_scaf_00049       scaf_00049||6617269||6656662||PMZ_0045224-RA||1||CDS||1720944515||595||82.5     6617269 6656662 3.800000e-04    45</t>
  </si>
  <si>
    <t>a23058_4        4||27195469||27250426||ENSDART00000100453||1||CDS||471362963||31241||69.96      27195469        27250426        b37395_scaf_00049       scaf_00049||6770504||6802448||PMZ_0045228-RA||-1||CDS||1720944555||600||69.96   6802448 6770504 5.500000e-38    82</t>
  </si>
  <si>
    <t>#1      169.0   a23058_4        b37395_scaf_00049       r       5</t>
  </si>
  <si>
    <t>a23058_4        4||12692490||12707208||ENSDART00000108928||1||CDS||471363261||30784||65.72      12692490        12707208        b37395_scaf_00049       scaf_00049||4283152||4309600||PMZ_0045211-RA||-1||CDS||1720944389||569||65.72   4309600 4283152 2.900000e-101   50</t>
  </si>
  <si>
    <t>a23058_4        4||12761120||12792849||ENSDART00000007237||1||CDS||471361441||30788||67.44      12761120        12792849        b37395_scaf_00049       scaf_00049||4167960||4196704||PMZ_0027006-RA||-1||CDS||1720943691||566||67.44   4196704 4167960 2.300000e-42    91</t>
  </si>
  <si>
    <t>a23058_4        4||12800826||12819799||ENSDART00000067166||1||CDS||471362418||30790||76.12      12800826        12819799        b37395_scaf_00049       scaf_00049||3884762||3929564||PMZ_0014019-RA||-1||CDS||1720943514||565||76.12   3929564 3884762 3.600000e-08    98</t>
  </si>
  <si>
    <t>a23058_4        4||12875557||12925966||ENSDART00000067168||1||CDS||471362421||30791||67.53      12875557        12925966        b37395_scaf_00049       scaf_00049||3528044||3533289||PMZ_0014548-RA||-1||CDS||1720943527||561||67.53   3533289 3528044 7.200000e-27    124</t>
  </si>
  <si>
    <t>a23058_4        4||12971245||12985656||ENSDART00000080334||-1||CDS||471362697||30793||66.26     12985656        12971245        b37395_scaf_00049       scaf_00049||1294175||1353760||PMZ_0045202-RA||-1||CDS||1720944325||548||66.26   1353760 1294175 1.100000e-48    169</t>
  </si>
  <si>
    <t>#2      103.0   a23058_4        b37395_scaf_00049       r       3</t>
  </si>
  <si>
    <t>a23058_4        4||7229071||7332897||ENSDART00000012928||-1||CDS||471361495||30543||74.4        7332897 7229071 b37395_scaf_00049       scaf_00049||4505401||4582571||PMZ_0026774-RA||-1||CDS||1720943664||572||74.4    4582571 4505401 1.200000e-242   50</t>
  </si>
  <si>
    <t>a23058_4        4||7497129||7520834||ENSDART00000122986||-1||CDS||471364712||30554||63.38       7520834 7497129 b37395_scaf_00049       scaf_00049||4331652||4338594||PMZ_0045212-RA||1||CDS||1720944402||570||63.38    4331652 4338594 4.500000e-10    56</t>
  </si>
  <si>
    <t>a23058_4        4||8282344||8284966||ENSDART00000067309||-1||CDS||471362478||30571||66.81       8284966 8282344 b37395_scaf_00049       scaf_00049||3426470||3434237||PMZ_0045207-RA||-1||CDS||1720944367||558||66.81   3434237 3426470 8.300000e-66    103</t>
  </si>
  <si>
    <t>#3      85.0    a23058_4        b37395_scaf_00049       r       4</t>
  </si>
  <si>
    <t>a23058_4        4||13983083||13991496||ENSDART00000110199||-1||CDS||471363367||30838||76.36     13991496        13983083        b37395_scaf_00049       scaf_00049||1294175||1353760||PMZ_0045202-RA||-1||CDS||1720944325||548||76.36   1353760 1294175 2.100000e-05    4</t>
  </si>
  <si>
    <t>a23058_4        4||13983086||13991498||ENSDART00000147629||-1||CDS||471368966||30839||85.42     13991498        13983086        b37395_scaf_00049       scaf_00049||1105094||1117807||PMZ_0033566-RA||1||CDS||1720944070||544||85.42    1105094 1117807 1.800000e-04    7</t>
  </si>
  <si>
    <t>a23058_4        4||13999034||14016813||ENSDART00000038642||-1||CDS||471361878||30841||63.86     14016813        13999034        b37395_scaf_00049       scaf_00049||1041119||1058812||PMZ_0018035-RA||-1||CDS||1720943568||542||63.86   1058812 1041119 2.800000e-29    35</t>
  </si>
  <si>
    <t>a23058_4        4||14076852||14123178||ENSDART00000124452||1||CDS||471365063||30851||79.18      14076852        14123178        b37395_scaf_00049       scaf_00049||576702||593216||PMZ_0031343-RA||-1||CDS||1720943896||532||79.18     593216  576702  1.200000e-60    85</t>
  </si>
  <si>
    <t>#1      146.0   a23058_6        b37395_scaf_00010       f       4</t>
  </si>
  <si>
    <t>a23058_6        6||42278055||42300392||ENSDART00000039868||-1||CDS||471379235||35784||66.63     42300392        42278055        b37395_scaf_00010       scaf_00010||7526031||7548638||PMZ_0000282-RA||1||CDS||1720937806||137||66.63    7526031 7548638 1.200000e-139   50</t>
  </si>
  <si>
    <t>a23058_6        6||42598224||42621697||ENSDART00000097273||1||CDS||471380562||35792||67.12      42598224        42621697        b37395_scaf_00010       scaf_00010||7649275||7704377||PMZ_0026021-RA||-1||CDS||1720938725||141||67.12   7704377 7649275 2.800000e-03    52</t>
  </si>
  <si>
    <t>a23058_6        6||42751679||42845866||ENSDART00000046498||1||CDS||471379353||35794||65.47      42751679        42845866        b37395_scaf_00010       scaf_00010||8558191||8582945||PMZ_0026019-RA||1||CDS||1720938695||153||65.47    8558191 8582945 4.500000e-164   99</t>
  </si>
  <si>
    <t>a23058_6        6||43183373||43230269||ENSDART00000061947||-1||CDS||471379646||35813||67.2      43230269        43183373        b37395_scaf_00010       scaf_00010||8741743||8782226||PMZ_0028261-RA||-1||CDS||1720939024||159||67.2    8782226 8741743 1.200000e-79    146</t>
  </si>
  <si>
    <t>#2      144.0   a23058_6        b37395_scaf_00010       f       3</t>
  </si>
  <si>
    <t>a23058_6        6||53005233||53096333||ENSDART00000079694||-1||CDS||471380151||36019||73.31     53096333        53005233        b37395_scaf_00010       scaf_00010||7324806||7352505||PMZ_0034061-RA||1||CDS||1720939738||132||73.31    7324806 7352505 3.900000e-61    50</t>
  </si>
  <si>
    <t>a23058_6        6||53453442||53841950||ENSDART00000057250||-1||CDS||471379545||36033||70.79     53841950        53453442        b37395_scaf_00010       scaf_00010||7875055||7901950||PMZ_0026020-RA||-1||CDS||1720938712||145||70.79   7901950 7875055 6.300000e-51    97</t>
  </si>
  <si>
    <t>a23058_6        6||54048683||54067137||ENSDART00000110073||-1||CDS||471381031||36040||63.03     54067137        54048683        b37395_scaf_00010       scaf_00010||9084007||9088629||PMZ_0005018-RA||1||CDS||1720938090||165||63.03    9084007 9088629 3.700000e-67    144</t>
  </si>
  <si>
    <t>#5      97.0    a23058_6        b37395_scaf_00010       f       3</t>
  </si>
  <si>
    <t>a23058_6        6||41435237||41437081||ENSDART00000084861||1||CDS||471380367||35768||69.15      41435237        41437081        b37395_scaf_00010       scaf_00010||4408950||4412770||PMZ_0022122-RA||1||CDS||1720938685||78||69.15     4408950 4412770 1.100000e-26    26</t>
  </si>
  <si>
    <t>a23058_6        6||41982785||42043021||ENSDART00000085472||-1||CDS||471380382||35778||66.54     42043021        41982785        b37395_scaf_00010       scaf_00010||4901348||4964404||PMZ_0028285-RA||-1||CDS||1720939042||90||66.54    4964404 4901348 1.400000e-31    53</t>
  </si>
  <si>
    <t>a23058_6        6||42884266||42902276||ENSDART00000014552||-1||CDS||471378819||35799||81.13     42902276        42884266        b37395_scaf_00010       scaf_00010||5713146||5725669||PMZ_0029399-RA||-1||CDS||1720939156||99||81.13    5725669 5713146 3.500000e-71    97</t>
  </si>
  <si>
    <t>#1      144.0   a23058_6        b37395_scaf_00010       r       3</t>
  </si>
  <si>
    <t>a23058_6        6||41982785||42043021||ENSDART00000085472||-1||CDS||471380382||35778||64.62     42043021        41982785        b37395_scaf_00010       scaf_00010||8471171||8477370||PMZ_0029973-RA||-1||CDS||1720939218||151||64.62   8477370 8471171 7.400000e-147   50</t>
  </si>
  <si>
    <t>a23058_6        6||42278055||42300392||ENSDART00000039868||-1||CDS||471379235||35784||66.63     42300392        42278055        b37395_scaf_00010       scaf_00010||7526031||7548638||PMZ_0000282-RA||1||CDS||1720937806||137||66.63    7526031 7548638 1.200000e-139   97</t>
  </si>
  <si>
    <t>a23058_6        6||42850506||42858437||ENSDART00000064896||1||CDS||471379712||35795||75.86      42850506        42858437        b37395_scaf_00010       scaf_00010||7324806||7352505||PMZ_0034061-RA||1||CDS||1720939738||132||75.86    7324806 7352505 5.400000e-85    144</t>
  </si>
  <si>
    <t>#1      202.0   a23058_6        b37395_scaf_00027       f       5</t>
  </si>
  <si>
    <t>a23058_6        6||42751679||42845866||ENSDART00000046498||1||CDS||471379353||35794||58.31      42751679        42845866        b37395_scaf_00027       scaf_00027||242307||272217||PMZ_0016843-RA||-1||CDS||1720941500||298||58.31     272217  242307  4.700000e-33    32</t>
  </si>
  <si>
    <t>a23058_6        6||43150510||43152732||ENSDART00000112239||-1||CDS||471381166||35810||66.58     43152732        43150510        b37395_scaf_00027       scaf_00027||640528||647515||PMZ_0008155-RA||1||CDS||1720941130||315||66.58      640528  647515  1.400000e-51    79</t>
  </si>
  <si>
    <t>a23058_6        6||43183373||43230269||ENSDART00000061947||-1||CDS||471379646||35813||64.58     43230269        43183373        b37395_scaf_00027       scaf_00027||897817||932451||PMZ_0030998-RA||1||CDS||1720942212||323||64.58      897817  932451  1.700000e-32    110</t>
  </si>
  <si>
    <t>a23058_6        6||43533605||43687071||ENSDART00000064938||-1||CDS||471379721||35821||65.5      43687071        43533605        b37395_scaf_00027       scaf_00027||2573564||2623088||PMZ_0032297-RA||-1||CDS||1720942331||333||65.5    2623088 2573564 3.800000e-43    152</t>
  </si>
  <si>
    <t>a23058_6        6||43834994||43836106||ENSDART00000006435||1||CDS||471378682||35824||70.02      43834994        43836106        b37395_scaf_00027       scaf_00027||3222624||3223766||PMZ_0010061-RA||1||CDS||1720941159||338||70.02    3222624 3223766 9.100000e-175   202</t>
  </si>
  <si>
    <t>#2      194.0   a23058_6        b37395_scaf_00027       f       4</t>
  </si>
  <si>
    <t>a23058_6        6||41486570||41686614||ENSDART00000084834||1||CDS||471380364||35771||68.05      41486570        41686614        b37395_scaf_00027       scaf_00027||6071967||6146530||PMZ_0026615-RA||-1||CDS||1720941628||385||68.05   6146530 6071967 3.100000e-137   50</t>
  </si>
  <si>
    <t>a23058_6        6||41888144||41905066||ENSDART00000050114||1||CDS||471379413||35774||64.57      41888144        41905066        b37395_scaf_00027       scaf_00027||6293186||6301948||PMZ_0003232-RA||1||CDS||1720940973||388||64.57    6293186 6301948 7.100000e-107   100</t>
  </si>
  <si>
    <t>a23058_6        6||41982785||42043021||ENSDART00000085472||-1||CDS||471380382||35778||68.7      42043021        41982785        b37395_scaf_00027       scaf_00027||7141211||7151256||PMZ_0031084-RA||1||CDS||1720942248||400||68.7     7141211 7151256 3.000000e-169   147</t>
  </si>
  <si>
    <t>a23058_6        6||42865564||42880519||ENSDART00000088961||-1||CDS||471380469||35797||75.18     42880519        42865564        b37395_scaf_00027       scaf_00027||7545233||7570310||PMZ_0043600-RA||-1||CDS||1720942818||406||75.18   7570310 7545233 2.200000e-59    194</t>
  </si>
  <si>
    <t>#3      164.0   a23058_6        b37395_scaf_00027       f       4</t>
  </si>
  <si>
    <t>a23058_6        6||40707134||40714018||ENSDART00000085090||1||CDS||471380376||35716||69.37      40707134        40714018        b37395_scaf_00027       scaf_00027||4948906||4958432||PMZ_0012028-RA||-1||CDS||1720941302||360||69.37   4958432 4948906 5.000000e-41    40</t>
  </si>
  <si>
    <t>a23058_6        6||40725359||40734132||ENSDART00000144479||1||CDS||471383056||35717||77.6       40725359        40734132        b37395_scaf_00027       scaf_00027||5013151||5039158||PMZ_0031307-RA||1||CDS||1720942262||361||77.6     5013151 5039158 9.000000e-25    64</t>
  </si>
  <si>
    <t>a23058_6        6||40753618||40762911||ENSDART00000007783||-1||CDS||471378697||35719||67.69     40762911        40753618        b37395_scaf_00027       scaf_00027||5318792||5357237||PMZ_0007289-RA||-1||CDS||1720941068||362||67.69   5357237 5318792 1.800000e-68    114</t>
  </si>
  <si>
    <t>a23058_6        6||40763646||40771634||ENSDART00000011931||1||CDS||471378768||35720||76.11      40763646        40771634        b37395_scaf_00027       scaf_00027||5365894||5376972||PMZ_0007288-RA||1||CDS||1720941056||364||76.11    5365894 5376972 5.100000e-143   164</t>
  </si>
  <si>
    <t>#4      143.0   a23058_6        b37395_scaf_00027       f       3</t>
  </si>
  <si>
    <t>a23058_6        6||44023351||44090612||ENSDART00000035513||-1||CDS||471379169||35827||65.38     44090612        44023351        b37395_scaf_00027       scaf_00027||9137065||9162222||PMZ_0001719-RA||1||CDS||1720940916||433||65.38    9137065 9162222 1.500000e-56    50</t>
  </si>
  <si>
    <t>a23058_6        6||44176675||44333282||ENSDART00000114330||-1||CDS||471381343||35831||74.22     44333282        44176675        b37395_scaf_00027       scaf_00027||9217352||9244092||PMZ_0021730-RA||-1||CDS||1720941590||434||74.22   9244092 9217352 2.300000e-94    100</t>
  </si>
  <si>
    <t>a23058_6        6||45478433||45775117||ENSDART00000007545||1||CDS||471378694||35836||61.18      45478433        45775117        b37395_scaf_00027       scaf_00027||9655478||9698970||PMZ_0043611-RA||-1||CDS||1720942909||437||61.18   9698970 9655478 2.300000e-44    143</t>
  </si>
  <si>
    <t>#5      136.0   a23058_6        b37395_scaf_00027       f       4</t>
  </si>
  <si>
    <t>a23058_6        6||40260232||40287060||ENSDART00000130665||-1||CDS||471382321||35684||64.92     40287060        40260232        b37395_scaf_00027       scaf_00027||11947362||11957571||PMZ_0043627-RA||1||CDS||1720943061||481||64.92  11947362        11957571        1.100000e-60    50</t>
  </si>
  <si>
    <t>a23058_6        6||40462860||40474308||ENSDART00000033819||1||CDS||471379148||35696||76.26      40462860        40474308        b37395_scaf_00027       scaf_00027||12104257||12121910||PMZ_0030594-RA||-1||CDS||1720942171||483||76.26 12121910        12104257        1.900000e-26    72</t>
  </si>
  <si>
    <t>a23058_6        6||40578738||40582697||ENSDART00000021406||-1||CDS||471378936||35703||64.15     40582697        40578738        b37395_scaf_00027       scaf_00027||13205121||13209204||PMZ_0043639-RA||-1||CDS||1720943252||499||64.15 13209204        13205121        5.700000e-21    89</t>
  </si>
  <si>
    <t>a23058_6        6||40694043||40699574||ENSDART00000146470||-1||CDS||471383173||35713||82.04     40699574        40694043        b37395_scaf_00027       scaf_00027||13579271||13585110||PMZ_0043643-RA||1||CDS||1720943293||511||82.04  13579271        13585110        5.300000e-95    136</t>
  </si>
  <si>
    <t>#6      106.0   a23058_6        b37395_scaf_00027       f       5</t>
  </si>
  <si>
    <t>a23058_6        6||46291097||46335768||ENSDART00000084379||-1||CDS||471380349||35852||81.82     46335768        46291097        b37395_scaf_00027       scaf_00027||5634201||5658928||PMZ_0011482-RA||1||CDS||1720941220||370||81.82    5634201 5658928 2.900000e-05    4</t>
  </si>
  <si>
    <t>a23058_6        6||46606018||46623994||ENSDART00000064853||1||CDS||471379697||35866||63.76      46606018        46623994        b37395_scaf_00027       scaf_00027||6293186||6301948||PMZ_0003232-RA||1||CDS||1720940973||388||63.76    6293186 6301948 4.100000e-102   51</t>
  </si>
  <si>
    <t>a23058_6        6||46920942||47186687||ENSDART00000058736||-1||CDS||471379598||35876||69.35     47186687        46920942        b37395_scaf_00027       scaf_00027||7141211||7151256||PMZ_0031084-RA||1||CDS||1720942248||400||69.35    7141211 7151256 1.200000e-39    86</t>
  </si>
  <si>
    <t>a23058_6        6||47425300||47446839||ENSDART00000128700||-1||CDS||471382133||35877||87.88     47446839        47425300        b37395_scaf_00027       scaf_00027||7973031||8013465||PMZ_0043604-RA||1||CDS||1720942856||415||87.88    7973031 8013465 7.100000e-04    86</t>
  </si>
  <si>
    <t>a23058_6        6||48194214||48211842||ENSDART00000103433||1||CDS||471380730||35892||66.19      48194214        48211842        b37395_scaf_00027       scaf_00027||8182445||8189929||PMZ_0010848-RA||-1||CDS||1720941182||420||66.19   8189929 8182445 2.400000e-24    106</t>
  </si>
  <si>
    <t>#7      100.0   a23058_6        b37395_scaf_00027       f       4</t>
  </si>
  <si>
    <t>a23058_6        6||43150510||43152732||ENSDART00000112239||-1||CDS||471381166||35810||59.41     43152732        43150510        b37395_scaf_00027       scaf_00027||6293186||6301948||PMZ_0003232-RA||1||CDS||1720940973||388||59.41    6293186 6301948 2.900000e-68    50</t>
  </si>
  <si>
    <t>a23058_6        6||43358049||43364311||ENSDART00000056457||1||CDS||471379533||35814||71.1       43358049        43364311        b37395_scaf_00027       scaf_00027||6560693||6607130||PMZ_0011745-RA||1||CDS||1720941243||392||71.1     6560693 6607130 7.000000e-54    100</t>
  </si>
  <si>
    <t>a23058_6        6||44023351||44090612||ENSDART00000035513||-1||CDS||471379169||35827||83.78     44090612        44023351        b37395_scaf_00027       scaf_00027||7545233||7570310||PMZ_0043600-RA||-1||CDS||1720942818||406||83.78   7570310 7545233 1.200000e-03    99</t>
  </si>
  <si>
    <t>a23058_6        6||45889730||46099263||ENSDART00000017309||-1||CDS||471378870||35845||89.19     46099263        45889730        b37395_scaf_00027       scaf_00027||7973031||8013465||PMZ_0043604-RA||1||CDS||1720942856||415||89.19    7973031 8013465 3.500000e-05    100</t>
  </si>
  <si>
    <t>#8      97.0    a23058_6        b37395_scaf_00027       f       3</t>
  </si>
  <si>
    <t>a23058_6        6||41384130||41431237||ENSDART00000007798||1||CDS||471378700||35765||79.79      41384130        41431237        b37395_scaf_00027       scaf_00027||225577||231571||PMZ_0016842-RA||1||CDS||1720941491||295||79.79      225577  231571  7.000000e-47    46</t>
  </si>
  <si>
    <t>a23058_6        6||42303057||42306838||ENSDART00000025441||-1||CDS||471379020||35785||76.9      42306838        42303057        b37395_scaf_00027       scaf_00027||502308||525045||PMZ_0043568-RA||-1||CDS||1720942525||310||76.9      525045  502308  2.600000e-83    93</t>
  </si>
  <si>
    <t>a23058_6        6||42341217||42349206||ENSDART00000002501||-1||CDS||471378619||35788||83.87     42349206        42341217        b37395_scaf_00027       scaf_00027||897817||932451||PMZ_0030998-RA||1||CDS||1720942212||323||83.87      897817  932451  1.600000e-08    97</t>
  </si>
  <si>
    <t>#1      148.0   a23058_6        b37395_scaf_00027       r       4</t>
  </si>
  <si>
    <t>a23058_6        6||41888144||41905066||ENSDART00000050114||1||CDS||471379413||35774||70.0       41888144        41905066        b37395_scaf_00027       scaf_00027||640528||647515||PMZ_0008155-RA||1||CDS||1720941130||315||70.0       640528  647515  1.600000e-20    19</t>
  </si>
  <si>
    <t>a23058_6        6||42269906||42272376||ENSDART00000015277||1||CDS||471378834||35783||70.7       42269906        42272376        b37395_scaf_00027       scaf_00027||554035||557724||PMZ_0027583-RA||1||CDS||1720941791||312||70.7       554035  557724  1.200000e-54    69</t>
  </si>
  <si>
    <t>a23058_6        6||42303057||42306838||ENSDART00000025441||-1||CDS||471379020||35785||76.9      42306838        42303057        b37395_scaf_00027       scaf_00027||502308||525045||PMZ_0043568-RA||-1||CDS||1720942525||310||76.9      525045  502308  2.600000e-83    119</t>
  </si>
  <si>
    <t>a23058_6        6||42751679||42845866||ENSDART00000046498||1||CDS||471379353||35794||58.31      42751679        42845866        b37395_scaf_00027       scaf_00027||242307||272217||PMZ_0016843-RA||-1||CDS||1720941500||298||58.31     272217  242307  4.700000e-33    148</t>
  </si>
  <si>
    <t>#2      144.0   a23058_6        b37395_scaf_00027       r       5</t>
  </si>
  <si>
    <t>a23058_6        6||41982785||42043021||ENSDART00000085472||-1||CDS||471380382||35778||68.7      42043021        41982785        b37395_scaf_00027       scaf_00027||7141211||7151256||PMZ_0031084-RA||1||CDS||1720942248||400||68.7     7141211 7151256 3.000000e-169   50</t>
  </si>
  <si>
    <t>a23058_6        6||42077705||42267969||ENSDART00000125089||-1||CDS||471381854||35779||62.09     42267969        42077705        b37395_scaf_00027       scaf_00027||6950886||6963505||PMZ_0043597-RA||1||CDS||1720942786||399||62.09    6950886 6963505 6.500000e-09    58</t>
  </si>
  <si>
    <t>a23058_6        6||42077705||42221373||ENSDART00000064969||-1||CDS||471379724||35780||59.31     42221373        42077705        b37395_scaf_00027       scaf_00027||6911951||6914871||PMZ_0031082-RA||1||CDS||1720942244||398||59.31    6911951 6914871 4.000000e-10    67</t>
  </si>
  <si>
    <t>a23058_6        6||42751679||42845866||ENSDART00000046498||1||CDS||471379353||35794||61.54      42751679        42845866        b37395_scaf_00027       scaf_00027||6825846||6865644||PMZ_0031081-RA||-1||CDS||1720942228||396||61.54   6865644 6825846 5.300000e-34    97</t>
  </si>
  <si>
    <t>a23058_6        6||43150510||43152732||ENSDART00000112239||-1||CDS||471381166||35810||59.41     43152732        43150510        b37395_scaf_00027       scaf_00027||6293186||6301948||PMZ_0003232-RA||1||CDS||1720940973||388||59.41    6293186 6301948 2.900000e-68    144</t>
  </si>
  <si>
    <t>#3      102.0   a23058_6        b37395_scaf_00027       r       3</t>
  </si>
  <si>
    <t>a23058_6        6||42341217||42349206||ENSDART00000002501||-1||CDS||471378619||35788||72.31     42349206        42341217        b37395_scaf_00027       scaf_00027||7973031||8013465||PMZ_0043604-RA||1||CDS||1720942856||415||72.31    7973031 8013465 1.100000e-05    5</t>
  </si>
  <si>
    <t>a23058_6        6||42865564||42880519||ENSDART00000088961||-1||CDS||471380469||35797||75.18     42880519        42865564        b37395_scaf_00027       scaf_00027||7545233||7570310||PMZ_0043600-RA||-1||CDS||1720942818||406||75.18   7570310 7545233 2.200000e-59    55</t>
  </si>
  <si>
    <t>a23058_6        6||43358049||43364311||ENSDART00000056457||1||CDS||471379533||35814||71.1       43358049        43364311        b37395_scaf_00027       scaf_00027||6560693||6607130||PMZ_0011745-RA||1||CDS||1720941243||392||71.1     6560693 6607130 7.000000e-54    102</t>
  </si>
  <si>
    <t>#4      100.0   a23058_6        b37395_scaf_00027       r       3</t>
  </si>
  <si>
    <t>a23058_6        6||42310349||42319921||ENSDART00000049425||-1||CDS||471379392||35787||79.06     42319921        42310349        b37395_scaf_00027       scaf_00027||5387043||5394895||PMZ_0016013-RA||-1||CDS||1720941465||365||79.06   5394895 5387043 1.000000e-250   97</t>
  </si>
  <si>
    <t>a23058_6        6||42341217||42349206||ENSDART00000002501||-1||CDS||471378619||35788||76.6      42349206        42341217        b37395_scaf_00027       scaf_00027||4372835||4375329||PMZ_0043585-RA||1||CDS||1720942658||355||76.6     4372835 4375329 9.200000e-04    100</t>
  </si>
  <si>
    <t>#5      98.0    a23058_6        b37395_scaf_00027       r       3</t>
  </si>
  <si>
    <t>a23058_6        6||43008625||43010775||ENSDART00000084389||-1||CDS||471380352||35809||63.1      43010775        43008625        b37395_scaf_00027       scaf_00027||10445766||10448025||PMZ_0033995-RA||-1||CDS||1720942407||451||63.1  10448025        10445766        5.800000e-107   50</t>
  </si>
  <si>
    <t>a23058_6        6||44023351||44090612||ENSDART00000035513||-1||CDS||471379169||35827||65.38     44090612        44023351        b37395_scaf_00027       scaf_00027||9137065||9162222||PMZ_0001719-RA||1||CDS||1720940916||433||65.38    9137065 9162222 1.500000e-56    97</t>
  </si>
  <si>
    <t>a23058_6        6||45889730||46099263||ENSDART00000017309||-1||CDS||471378870||35845||89.19     46099263        45889730        b37395_scaf_00027       scaf_00027||7973031||8013465||PMZ_0043604-RA||1||CDS||1720942856||415||89.19    7973031 8013465 3.500000e-05    98</t>
  </si>
  <si>
    <t>#7      78.0    a23058_6        b37395_scaf_00027       r       4</t>
  </si>
  <si>
    <t>a23058_6        6||43834994||43836106||ENSDART00000006435||1||CDS||471378682||35824||70.02      43834994        43836106        b37395_scaf_00027       scaf_00027||3222624||3223766||PMZ_0010061-RA||1||CDS||1720941159||338||70.02    3222624 3223766 9.100000e-175   50</t>
  </si>
  <si>
    <t>a23058_6        6||45889730||46099263||ENSDART00000017309||-1||CDS||471378870||35845||82.61     46099263        45889730        b37395_scaf_00027       scaf_00027||897817||932451||PMZ_0030998-RA||1||CDS||1720942212||323||82.61      897817  932451  1.200000e-05    48</t>
  </si>
  <si>
    <t>a23058_6        6||46275366||46283992||ENSDART00000111905||1||CDS||471381139||35851||59.38      46275366        46283992        b37395_scaf_00027       scaf_00027||767861||773279||PMZ_0043572-RA||-1||CDS||1720942568||321||59.38     773279  767861  1.000000e-11    59</t>
  </si>
  <si>
    <t>a23058_6        6||46606018||46623994||ENSDART00000064853||1||CDS||471379697||35866||71.52      46606018        46623994        b37395_scaf_00027       scaf_00027||640528||647515||PMZ_0008155-RA||1||CDS||1720941130||315||71.52      640528  647515  6.400000e-23    78</t>
  </si>
  <si>
    <t>#9      78.0    a23058_6        b37395_scaf_00027       r       3</t>
  </si>
  <si>
    <t>a23058_6        6||40413600||40430048||ENSDART00000123192||1||CDS||471381734||35695||63.91      40413600        40430048        b37395_scaf_00027       scaf_00027||13428584||13480414||PMZ_0030459-RA||1||CDS||1720942039||506||63.91  13428584        13480414        1.500000e-09    8</t>
  </si>
  <si>
    <t>a23058_6        6||40560009||40576383||ENSDART00000103757||1||CDS||471380745||35702||68.57      40560009        40576383        b37395_scaf_00027       scaf_00027||13373537||13412127||PMZ_0043642-RA||1||CDS||1720943278||505||68.57  13373537        13412127        1.300000e-75    58</t>
  </si>
  <si>
    <t>a23058_6        6||40578738||40582697||ENSDART00000021406||-1||CDS||471378936||35703||64.15     40582697        40578738        b37395_scaf_00027       scaf_00027||13205121||13209204||PMZ_0043639-RA||-1||CDS||1720943252||499||64.15 13209204        13205121        5.700000e-21    78</t>
  </si>
  <si>
    <t>#1      128.0   a23058_6        b37395_scaf_00049       f       4</t>
  </si>
  <si>
    <t>a23058_6        6||43358049||43364311||ENSDART00000056457||1||CDS||471379533||35814||73.24      43358049        43364311        b37395_scaf_00049       scaf_00049||1294175||1353760||PMZ_0045202-RA||-1||CDS||1720944325||548||73.24   1353760 1294175 7.800000e-55    50</t>
  </si>
  <si>
    <t>a23058_6        6||44176675||44333282||ENSDART00000114330||-1||CDS||471381343||35831||73.03     44333282        44176675        b37395_scaf_00049       scaf_00049||3528044||3533289||PMZ_0014548-RA||-1||CDS||1720943527||561||73.03   3533289 3528044 2.300000e-44    90</t>
  </si>
  <si>
    <t>a23058_6        6||44850988||44914066||ENSDART00000111855||1||CDS||471381136||35833||65.5       44850988        44914066        b37395_scaf_00049       scaf_00049||4167960||4196704||PMZ_0027006-RA||-1||CDS||1720943691||566||65.5    4196704 4167960 1.500000e-38    127</t>
  </si>
  <si>
    <t>a23058_6        6||46291097||46335768||ENSDART00000084379||-1||CDS||471380349||35852||88.57     46335768        46291097        b37395_scaf_00049       scaf_00049||4505401||4582571||PMZ_0026774-RA||-1||CDS||1720943664||572||88.57   4582571 4505401 8.700000e-05    128</t>
  </si>
  <si>
    <t>#2      76.0    a23058_6        b37395_scaf_00049       f       4</t>
  </si>
  <si>
    <t>a23058_6        6||40560009||40576383||ENSDART00000103757||1||CDS||471380745||35702||65.43      40560009        40576383        b37395_scaf_00049       scaf_00049||940999||947972||PMZ_0032461-RA||-1||CDS||1720943994||538||65.43     947972  940999  1.400000e-15    14</t>
  </si>
  <si>
    <t>a23058_6        6||40654492||40663076||ENSDART00000103833||1||CDS||471380757||35710||60.43      40654492        40663076        b37395_scaf_00049       scaf_00049||1041119||1058812||PMZ_0018035-RA||-1||CDS||1720943568||542||60.43   1058812 1041119 3.100000e-19    32</t>
  </si>
  <si>
    <t>a23058_6        6||40725359||40734132||ENSDART00000144479||1||CDS||471383056||35717||77.34      40725359        40734132        b37395_scaf_00049       scaf_00049||1527110||1528777||PMZ_0045203-RA||-1||CDS||1720944336||550||77.34   1528777 1527110 8.400000e-45    76</t>
  </si>
  <si>
    <t>a23058_6        6||40923747||40938276||ENSDART00000151419||1||CDS||471383936||35734||87.88      40923747        40938276        b37395_scaf_00049       scaf_00049||1545906||1553746||PMZ_0036321-RA||-1||CDS||1720944271||551||87.88   1553746 1545906 3.600000e-04    76</t>
  </si>
  <si>
    <t>#1      136.0   a23058_6        b37395_scaf_00049       r       3</t>
  </si>
  <si>
    <t>a23058_6        6||43008625||43010775||ENSDART00000084389||-1||CDS||471380352||35809||62.44     43010775        43008625        b37395_scaf_00049       scaf_00049||5179888||5182201||PMZ_0008269-RA||1||CDS||1720943457||575||62.44    5179888 5182201 9.900000e-122   50</t>
  </si>
  <si>
    <t>a23058_6        6||43150510||43152732||ENSDART00000112239||-1||CDS||471381166||35810||64.67     43152732        43150510        b37395_scaf_00049       scaf_00049||3426470||3434237||PMZ_0045207-RA||-1||CDS||1720944367||558||64.67   3434237 3426470 4.000000e-40    86</t>
  </si>
  <si>
    <t>a23058_6        6||43358049||43364311||ENSDART00000056457||1||CDS||471379533||35814||73.24      43358049        43364311        b37395_scaf_00049       scaf_00049||1294175||1353760||PMZ_0045202-RA||-1||CDS||1720944325||548||73.24   1353760 1294175 7.800000e-55    136</t>
  </si>
  <si>
    <t>#2      103.0   a23058_6        b37395_scaf_00049       r       3</t>
  </si>
  <si>
    <t>a23058_6        6||48104296||48138982||ENSDART00000019706||1||CDS||471378912||35890||70.15      48104296        48138982        b37395_scaf_00049       scaf_00049||1294175||1353760||PMZ_0045202-RA||-1||CDS||1720944325||548||70.15   1353760 1294175 1.900000e-04    3</t>
  </si>
  <si>
    <t>a23058_6        6||48325202||48342043||ENSDART00000090528||-1||CDS||471380511||35897||76.68     48342043        48325202        b37395_scaf_00049       scaf_00049||1251769||1257439||PMZ_0031897-RA||-1||CDS||1720943952||546||76.68   1257439 1251769 2.000000e-64    53</t>
  </si>
  <si>
    <t>a23058_6        6||48969474||48988796||ENSDART00000023506||1||CDS||471378981||35900||67.33      48969474        48988796        b37395_scaf_00049       scaf_00049||985172||993723||PMZ_0045198-RA||1||CDS||1720944290||539||67.33      985172  993723  2.200000e-83    103</t>
  </si>
  <si>
    <t>#3      80.0    a23058_6        b37395_scaf_00049       r       4</t>
  </si>
  <si>
    <t>a23058_6        6||43157617||43164587||ENSDART00000113706||-1||CDS||471381277||35811||67.27     43164587        43157617        b37395_scaf_00049       scaf_00049||4630570||4649017||PMZ_0033045-RA||1||CDS||1720944059||574||67.27    4630570 4649017 2.400000e-34    33</t>
  </si>
  <si>
    <t>a23058_6        6||44176675||44333282||ENSDART00000114330||-1||CDS||471381343||35831||73.03     44333282        44176675        b37395_scaf_00049       scaf_00049||3528044||3533289||PMZ_0014548-RA||-1||CDS||1720943527||561||73.03   3533289 3528044 2.300000e-44    73</t>
  </si>
  <si>
    <t>a23058_6        6||45889730||46099263||ENSDART00000017309||-1||CDS||471378870||35845||68.13     46099263        45889730        b37395_scaf_00049       scaf_00049||1294175||1353760||PMZ_0045202-RA||-1||CDS||1720944325||548||68.13   1353760 1294175 4.400000e-07    76</t>
  </si>
  <si>
    <t>a23058_6        6||46291097||46335768||ENSDART00000084379||-1||CDS||471380349||35852||100.0     46335768        46291097        b37395_scaf_00049       scaf_00049||1105094||1117807||PMZ_0033566-RA||1||CDS||1720944070||544||100.0    1105094 1117807 8.700000e-05    80</t>
  </si>
  <si>
    <t>#1      151.0   a23058_8        b37395_scaf_00010       f       4</t>
  </si>
  <si>
    <t>a23058_8        8||8153306||8174258||ENSDART00000040672||-1||CDS||471392035||38525||88.1        8174258 8153306 b37395_scaf_00010       scaf_00010||1311997||1381242||PMZ_0033366-RA||1||CDS||1720939653||21||88.1      1311997 1381242 4.800000e-07    6</t>
  </si>
  <si>
    <t>a23058_8        8||8319249||8349352||ENSDART00000027928||-1||CDS||471391835||38532||76.79       8349352 8319249 b37395_scaf_00010       scaf_00010||1805311||1810696||PMZ_0042109-RA||1||CDS||1720940062||34||76.79     1805311 1810696 5.700000e-49    51</t>
  </si>
  <si>
    <t>a23058_8        8||8740920||8827047||ENSDART00000026965||1||CDS||471391820||38540||60.06        8740920 8827047 b37395_scaf_00010       scaf_00010||1966169||1992601||PMZ_0034088-RA||-1||CDS||1720939747||36||60.06    1992601 1966169 4.300000e-53    101</t>
  </si>
  <si>
    <t>a23058_8        8||8836325||8883802||ENSDART00000151314||1||CDS||471398249||38542||72.51        8836325 8883802 b37395_scaf_00010       scaf_00010||2499480||2512723||PMZ_0031605-RA||-1||CDS||1720939444||45||72.51    2512723 2499480 3.200000e-71    151</t>
  </si>
  <si>
    <t>#2      139.0   a23058_8        b37395_scaf_00010       f       4</t>
  </si>
  <si>
    <t>a23058_8        8||25568091||25582962||ENSDART00000113197||-1||CDS||471394153||39219||69.6      25582962        25568091        b37395_scaf_00010       scaf_00010||6130086||6134197||PMZ_0042133-RA||1||CDS||1720940286||111||69.6     6130086 6134197 5.600000e-16    15</t>
  </si>
  <si>
    <t>a23058_8        8||25600857||25631290||ENSDART00000078656||1||CDS||471392890||39221||64.79      25600857        25631290        b37395_scaf_00010       scaf_00010||6582742||6607696||PMZ_0042140-RA||1||CDS||1720940329||119||64.79    6582742 6607696 1.900000e-69    65</t>
  </si>
  <si>
    <t>a23058_8        8||25714207||25742284||ENSDART00000099607||1||CDS||471393538||39225||67.91      25714207        25742284        b37395_scaf_00010       scaf_00010||6946493||6985647||PMZ_0014417-RA||-1||CDS||1720938430||124||67.91   6985647 6946493 2.500000e-28    92</t>
  </si>
  <si>
    <t>a23058_8        8||26043424||26073259||ENSDART00000047528||1||CDS||471392148||39244||79.1       26043424        26073259        b37395_scaf_00010       scaf_00010||7324806||7352505||PMZ_0034061-RA||1||CDS||1720939738||132||79.1     7324806 7352505 2.700000e-78    139</t>
  </si>
  <si>
    <t>#3      125.0   a23058_8        b37395_scaf_00010       f       6</t>
  </si>
  <si>
    <t>a23058_8        8||55308112||55321412||ENSDART00000083416||1||CDS||471393109||40126||70.99      55308112        55321412        b37395_scaf_00010       scaf_00010||1161695||1166681||PMZ_0037452-RA||1||CDS||1720939949||14||70.99     1161695 1166681 4.700000e-18    17</t>
  </si>
  <si>
    <t>a23058_8        8||55405188||55406151||ENSDART00000100759||-1||CDS||471393660||40134||68.29     55406151        55405188        b37395_scaf_00010       scaf_00010||1249848||1282400||PMZ_0032740-RA||1||CDS||1720939560||18||68.29     1249848 1282400 4.300000e-14    30</t>
  </si>
  <si>
    <t>a23058_8        8||55565255||55584308||ENSDART00000065375||-1||CDS||471392653||40143||68.0      55584308        55565255        b37395_scaf_00010       scaf_00010||1966169||1992601||PMZ_0034088-RA||-1||CDS||1720939747||36||68.0     1992601 1966169 5.000000e-13    39</t>
  </si>
  <si>
    <t>a23058_8        8||55685386||55690502||ENSDART00000134420||1||CDS||471395847||40148||76.0       55685386        55690502        b37395_scaf_00010       scaf_00010||2381908||2391600||PMZ_0042114-RA||1||CDS||1720940118||41||76.0      2381908 2391600 1.400000e-04    42</t>
  </si>
  <si>
    <t>a23058_8        8||55873158||55893712||ENSDART00000124157||1||CDS||471394755||40160||73.5       55873158        55893712        b37395_scaf_00010       scaf_00010||2596583||2625195||PMZ_0031973-RA||1||CDS||1720939506||49||73.5      2596583 2625195 1.100000e-36    75</t>
  </si>
  <si>
    <t>a23058_8        8||55920564||55926767||ENSDART00000023675||1||CDS||471391742||40162||69.33      55920564        55926767        b37395_scaf_00010       scaf_00010||2668887||2676335||PMZ_0031976-RA||1||CDS||1720939520||51||69.33     2668887 2676335 1.000000e-175   125</t>
  </si>
  <si>
    <t>#4      101.0   a23058_8        b37395_scaf_00010       f       3</t>
  </si>
  <si>
    <t>a23058_8        8||26503272||26543825||ENSDART00000033701||-1||CDS||471391931||39277||63.09     26543825        26503272        b37395_scaf_00010       scaf_00010||8558191||8582945||PMZ_0026019-RA||1||CDS||1720938695||153||63.09    8558191 8582945 5.000000e-95    50</t>
  </si>
  <si>
    <t>a23058_8        8||26605414||26614077||ENSDART00000078152||-1||CDS||471392857||39282||66.2      26614077        26605414        b37395_scaf_00010       scaf_00010||8694998||8703378||PMZ_0000254-RA||-1||CDS||1720937676||157||66.2    8703378 8694998 1.200000e-68    100</t>
  </si>
  <si>
    <t>a23058_8        8||26826575||26830873||ENSDART00000086601||-1||CDS||471393199||39302||58.5      26830873        26826575        b37395_scaf_00010       scaf_00010||9084007||9088629||PMZ_0005018-RA||1||CDS||1720938090||165||58.5     9084007 9088629 1.100000e-04    101</t>
  </si>
  <si>
    <t>#1      120.0   a23058_8        b37395_scaf_00010       r       3</t>
  </si>
  <si>
    <t>a23058_8        8||9077245||9168829||ENSDART00000013311||1||CDS||471391529||38554||66.09        9077245 9168829 b37395_scaf_00010       scaf_00010||8471171||8477370||PMZ_0029973-RA||-1||CDS||1720939218||151||66.09   8477370 8471171 8.400000e-27    26</t>
  </si>
  <si>
    <t>a23058_8        8||9188776||9227366||ENSDART00000075624||1||CDS||471392767||38556||65.83        9188776 9227366 b37395_scaf_00010       scaf_00010||7526031||7548638||PMZ_0000282-RA||1||CDS||1720937806||137||65.83    7526031 7548638 2.600000e-112   73</t>
  </si>
  <si>
    <t>a23058_8        8||9597180||9663791||ENSDART00000037922||-1||CDS||471391982||38571||75.85       9663791 9597180 b37395_scaf_00010       scaf_00010||6946493||6985647||PMZ_0014417-RA||-1||CDS||1720938430||124||75.85   6985647 6946493 1.100000e-93    120</t>
  </si>
  <si>
    <t>#2      118.0   a23058_8        b37395_scaf_00010       r       5</t>
  </si>
  <si>
    <t>a23058_8        8||26482884||26496639||ENSDART00000026807||1||CDS||471391814||39275||69.84      26482884        26496639        b37395_scaf_00010       scaf_00010||9018078||9048246||PMZ_0017712-RA||-1||CDS||1720938553||164||69.84   9048246 9018078 1.300000e-03    2</t>
  </si>
  <si>
    <t>a23058_8        8||26605414||26614077||ENSDART00000078152||-1||CDS||471392857||39282||66.2      26614077        26605414        b37395_scaf_00010       scaf_00010||8694998||8703378||PMZ_0000254-RA||-1||CDS||1720937676||157||66.2    8703378 8694998 1.200000e-68    52</t>
  </si>
  <si>
    <t>a23058_8        8||26755128||26758314||ENSDART00000024009||1||CDS||471391757||39296||77.1       26755128        26758314        b37395_scaf_00010       scaf_00010||7615051||7629734||PMZ_0030126-RA||-1||CDS||1720939242||140||77.1    7629734 7615051 5.000000e-135   99</t>
  </si>
  <si>
    <t>a23058_8        8||26978251||27063883||ENSDART00000078334||1||CDS||471392869||39310||73.58      26978251        27063883        b37395_scaf_00010       scaf_00010||7041056||7073519||PMZ_0042145-RA||-1||CDS||1720940374||126||73.58   7073519 7041056 6.000000e-03    98</t>
  </si>
  <si>
    <t>a23058_8        8||27183614||27220924||ENSDART00000048676||1||CDS||471392163||39325||74.1       27183614        27220924        b37395_scaf_00010       scaf_00010||6649905||6689125||PMZ_0042141-RA||1||CDS||1720940340||120||74.1     6649905 6689125 7.400000e-24    118</t>
  </si>
  <si>
    <t>#3      116.0   a23058_8        b37395_scaf_00010       r       4</t>
  </si>
  <si>
    <t>a23058_8        8||55685384||55704200||ENSDART00000142217||1||CDS||471397104||40147||69.53      55685384        55704200        b37395_scaf_00010       scaf_00010||3692486||3724590||PMZ_0029007-RA||-1||CDS||1720939083||65||69.53    3724590 3692486 3.100000e-54    50</t>
  </si>
  <si>
    <t>a23058_8        8||55920564||55926767||ENSDART00000023675||1||CDS||471391742||40162||69.33      55920564        55926767        b37395_scaf_00010       scaf_00010||2668887||2676335||PMZ_0031976-RA||1||CDS||1720939520||51||69.33     2668887 2676335 1.000000e-175   97</t>
  </si>
  <si>
    <t>a23058_8        8||56145055||56150132||ENSDART00000067639||1||CDS||471392680||40167||66.25      56145055        56150132        b37395_scaf_00010       scaf_00010||2553490||2577724||PMZ_0033039-RA||-1||CDS||1720939631||47||66.25    2577724 2553490 3.100000e-04    100</t>
  </si>
  <si>
    <t>a23058_8        8||56156058||56170542||ENSDART00000122692||1||CDS||471394616||40168||62.64      56156058        56170542        b37395_scaf_00010       scaf_00010||1966169||1992601||PMZ_0034088-RA||-1||CDS||1720939747||36||62.64    1992601 1966169 2.300000e-20    116</t>
  </si>
  <si>
    <t>#4      110.0   a23058_8        b37395_scaf_00010       r       5</t>
  </si>
  <si>
    <t>a23058_8        8||25600857||25631290||ENSDART00000078656||1||CDS||471392890||39221||64.79      25600857        25631290        b37395_scaf_00010       scaf_00010||6582742||6607696||PMZ_0042140-RA||1||CDS||1720940329||119||64.79    6582742 6607696 1.900000e-69    50</t>
  </si>
  <si>
    <t>a23058_8        8||25641457||25644018||ENSDART00000111617||-1||CDS||471394036||39223||65.31     25644018        25641457        b37395_scaf_00010       scaf_00010||5844526||5851225||PMZ_0017410-RA||1||CDS||1720938525||102||65.31    5844526 5851225 1.100000e-59    97</t>
  </si>
  <si>
    <t>a23058_8        8||25944428||25959331||ENSDART00000061580||1||CDS||471392419||39239||60.28      25944428        25959331        b37395_scaf_00010       scaf_00010||5558807||5576881||PMZ_0042125-RA||1||CDS||1720940220||96||60.28     5558807 5576881 1.600000e-05    98</t>
  </si>
  <si>
    <t>a23058_8        8||25969964||25971436||ENSDART00000109732||-1||CDS||471393855||39240||64.21     25971436        25969964        b37395_scaf_00010       scaf_00010||4574908||4581687||PMZ_0012560-RA||-1||CDS||1720938395||85||64.21    4581687 4574908 1.100000e-04    99</t>
  </si>
  <si>
    <t>a23058_8        8||26029353||26030707||ENSDART00000142006||1||CDS||471397055||39242||67.88      26029353        26030707        b37395_scaf_00010       scaf_00010||3792713||3825465||PMZ_0027892-RA||-1||CDS||1720938937||69||67.88    3825465 3792713 3.300000e-15    110</t>
  </si>
  <si>
    <t>#5      108.0   a23058_8        b37395_scaf_00010       r       4</t>
  </si>
  <si>
    <t>a23058_8        8||27229708||27233981||ENSDART00000086763||1||CDS||471393202||39327||61.17      27229708        27233981        b37395_scaf_00010       scaf_00010||9084007||9088629||PMZ_0005018-RA||1||CDS||1720938090||165||61.17    9084007 9088629 6.700000e-12    11</t>
  </si>
  <si>
    <t>a23058_8        8||27375188||27426198||ENSDART00000046863||1||CDS||471392139||39337||58.88      27375188        27426198        b37395_scaf_00010       scaf_00010||8558191||8582945||PMZ_0026019-RA||1||CDS||1720938695||153||58.88    8558191 8582945 5.400000e-75    58</t>
  </si>
  <si>
    <t>a23058_8        8||27671534||27690660||ENSDART00000134987||1||CDS||471395921||39350||69.62      27671534        27690660        b37395_scaf_00010       scaf_00010||7649275||7704377||PMZ_0026021-RA||-1||CDS||1720938725||141||69.62   7704377 7649275 4.300000e-07    61</t>
  </si>
  <si>
    <t>a23058_8        8||28467874||28476887||ENSDART00000016696||1||CDS||471391606||39362||75.61      28467874        28476887        b37395_scaf_00010       scaf_00010||7615051||7629734||PMZ_0030126-RA||-1||CDS||1720939242||140||75.61   7629734 7615051 1.800000e-131   108</t>
  </si>
  <si>
    <t>#6      104.0   a23058_8        b37395_scaf_00010       r       4</t>
  </si>
  <si>
    <t>a23058_8        8||8356256||8391380||ENSDART00000004921||-1||CDS||471391385||38534||72.83       8391380 8356256 b37395_scaf_00010       scaf_00010||2782367||2805801||PMZ_0042116-RA||-1||CDS||1720940142||54||72.83    2805801 2782367 6.800000e-46    45</t>
  </si>
  <si>
    <t>a23058_8        8||8836325||8883802||ENSDART00000151314||1||CDS||471398249||38542||72.51        8836325 8883802 b37395_scaf_00010       scaf_00010||2499480||2512723||PMZ_0031605-RA||-1||CDS||1720939444||45||72.51    2512723 2499480 3.200000e-71    95</t>
  </si>
  <si>
    <t>a23058_8        8||9257429||9289728||ENSDART00000110854||1||CDS||471393954||38561||69.23        9257429 9289728 b37395_scaf_00010       scaf_00010||1618131||1629826||PMZ_0034833-RA||1||CDS||1720939856||30||69.23     1618131 1629826 7.400000e-11    102</t>
  </si>
  <si>
    <t>a23058_8        8||9406227||9467036||ENSDART00000081999||1||CDS||471393064||38564||72.31        9406227 9467036 b37395_scaf_00010       scaf_00010||1249848||1282400||PMZ_0032740-RA||1||CDS||1720939560||18||72.31     1249848 1282400 1.100000e-05    104</t>
  </si>
  <si>
    <t>#1      133.0   a23058_8        b37395_scaf_00027       f       4</t>
  </si>
  <si>
    <t>a23058_8        8||8153306||8174258||ENSDART00000040672||-1||CDS||471392035||38525||65.97       8174258 8153306 b37395_scaf_00027       scaf_00027||10043144||10046232||PMZ_0011998-RA||-1||CDS||1720941277||442||65.97 10046232        10043144        7.300000e-21    20</t>
  </si>
  <si>
    <t>a23058_8        8||8740920||8827047||ENSDART00000026965||1||CDS||471391820||38540||73.06        8740920 8827047 b37395_scaf_00027       scaf_00027||10090586||10145928||PMZ_0027693-RA||1||CDS||1720941800||444||73.06  10090586        10145928        2.700000e-39    55</t>
  </si>
  <si>
    <t>a23058_8        8||8886365||8890856||ENSDART00000025214||-1||CDS||471391781||38544||70.14       8890856 8886365 b37395_scaf_00027       scaf_00027||10420126||10423961||PMZ_0043615-RA||1||CDS||1720942947||450||70.14  10420126        10423961        7.100000e-33    87</t>
  </si>
  <si>
    <t>a23058_8        8||9390756||9392996||ENSDART00000112028||1||CDS||471394060||38562||58.62        9390756 9392996 b37395_scaf_00027       scaf_00027||10445766||10448025||PMZ_0033995-RA||-1||CDS||1720942407||451||58.62 10448025        10445766        9.100000e-50    133</t>
  </si>
  <si>
    <t>#2      130.0   a23058_8        b37395_scaf_00027       f       5</t>
  </si>
  <si>
    <t>a23058_8        8||55565255||55584308||ENSDART00000065375||-1||CDS||471392653||40143||76.23     55584308        55565255        b37395_scaf_00027       scaf_00027||7973031||8013465||PMZ_0043604-RA||1||CDS||1720942856||415||76.23    7973031 8013465 5.000000e-124   50</t>
  </si>
  <si>
    <t>a23058_8        8||55932341||56016475||ENSDART00000066454||-1||CDS||471392668||40163||66.03     56016475        55932341        b37395_scaf_00027       scaf_00027||8030432||8088623||PMZ_0027462-RA||1||CDS||1720941744||416||66.03    8030432 8088623 6.700000e-64    97</t>
  </si>
  <si>
    <t>a23058_8        8||55946969||55955833||ENSDART00000066457||1||CDS||471392671||40164||59.26      55946969        55955833        b37395_scaf_00027       scaf_00027||8105514||8112368||PMZ_0010550-RA||-1||CDS||1720941176||417||59.26   8112368 8105514 2.900000e-06    102</t>
  </si>
  <si>
    <t>a23058_8        8||56145055||56150132||ENSDART00000067639||1||CDS||471392680||40167||74.07      56145055        56150132        b37395_scaf_00027       scaf_00027||8311201||8410906||PMZ_0027551-RA||-1||CDS||1720941769||424||74.07   8410906 8311201 3.100000e-04    105</t>
  </si>
  <si>
    <t>a23058_8        8||56156058||56170542||ENSDART00000122692||1||CDS||471394616||40168||65.25      56156058        56170542        b37395_scaf_00027       scaf_00027||10063463||10065996||PMZ_0011997-RA||1||CDS||1720941271||443||65.25  10063463        10065996        2.000000e-29    130</t>
  </si>
  <si>
    <t>#3      119.0   a23058_8        b37395_scaf_00027       f       3</t>
  </si>
  <si>
    <t>a23058_8        8||27375188||27426198||ENSDART00000046863||1||CDS||471392139||39337||64.92      27375188        27426198        b37395_scaf_00027       scaf_00027||242307||272217||PMZ_0016843-RA||-1||CDS||1720941500||298||64.92     272217  242307  7.800000e-38    37</t>
  </si>
  <si>
    <t>a23058_8        8||27777176||27790168||ENSDART00000099214||-1||CDS||471393523||39357||59.87     27790168        27777176        b37395_scaf_00027       scaf_00027||485032||493702||PMZ_0008105-RA||1||CDS||1720941122||309||59.87      485032  493702  1.100000e-35    69</t>
  </si>
  <si>
    <t>a23058_8        8||28467874||28476887||ENSDART00000016696||1||CDS||471391606||39362||77.08      28467874        28476887        b37395_scaf_00027       scaf_00027||502308||525045||PMZ_0043568-RA||-1||CDS||1720942525||310||77.08     525045  502308  2.800000e-143   119</t>
  </si>
  <si>
    <t>#5      87.0    a23058_8        b37395_scaf_00027       f       4</t>
  </si>
  <si>
    <t>a23058_8        8||9077245||9168829||ENSDART00000013311||1||CDS||471391529||38554||63.2 9077245 9168829 b37395_scaf_00027       scaf_00027||7141211||7151256||PMZ_0031084-RA||1||CDS||1720942248||400||63.2     7141211 7151256 2.500000e-56    50</t>
  </si>
  <si>
    <t>a23058_8        8||9188776||9227366||ENSDART00000075624||1||CDS||471392767||38556||86.84        9188776 9227366 b37395_scaf_00027       scaf_00027||7973031||8013465||PMZ_0043604-RA||1||CDS||1720942856||415||86.84    7973031 8013465 7.500000e-05    51</t>
  </si>
  <si>
    <t>a23058_8        8||9597180||9663791||ENSDART00000037922||-1||CDS||471391982||38571||73.87       9663791 9597180 b37395_scaf_00027       scaf_00027||8867110||9017121||PMZ_0013675-RA||1||CDS||1720941318||427||73.87    8867110 9017121 5.800000e-17    64</t>
  </si>
  <si>
    <t>a23058_8        8||9768166||10088498||ENSDART00000044000||-1||CDS||471392077||38573||67.28      10088498        9768166 b37395_scaf_00027       scaf_00027||10090586||10145928||PMZ_0027693-RA||1||CDS||1720941800||444||67.28  10090586        10145928        6.000000e-27    87</t>
  </si>
  <si>
    <t>#6      85.0    a23058_8        b37395_scaf_00027       f       3</t>
  </si>
  <si>
    <t>a23058_8        8||24564839||24576376||ENSDART00000128783||1||CDS||471395120||39172||67.86      24564839        24576376        b37395_scaf_00027       scaf_00027||12954780||12968606||PMZ_0035573-RA||1||CDS||1720942434||494||67.86  12954780        12968606        6.300000e-30    29</t>
  </si>
  <si>
    <t>a23058_8        8||24642844||24661688||ENSDART00000062968||1||CDS||471392521||39192||59.9       24642844        24661688        b37395_scaf_00027       scaf_00027||13616448||13619299||PMZ_0043645-RA||1||CDS||1720943306||514||59.9   13616448        13619299        4.400000e-11    36</t>
  </si>
  <si>
    <t>a23058_8        8||24734888||24737157||ENSDART00000147202||-1||CDS||471397847||39198||66.58     24737157        24734888        b37395_scaf_00027       scaf_00027||13692327||13733216||PMZ_0043646-RA||-1||CDS||1720943313||517||66.58 13733216        13692327        5.800000e-50    85</t>
  </si>
  <si>
    <t>#8      79.0    a23058_8        b37395_scaf_00027       f       3</t>
  </si>
  <si>
    <t>a23058_8        8||26503272||26543825||ENSDART00000033701||-1||CDS||471391931||39277||56.77     26543825        26503272        b37395_scaf_00027       scaf_00027||242307||272217||PMZ_0016843-RA||-1||CDS||1720941500||298||56.77     272217  242307  3.200000e-30    29</t>
  </si>
  <si>
    <t>a23058_8        8||26755128||26758314||ENSDART00000024009||1||CDS||471391757||39296||76.92      26755128        26758314        b37395_scaf_00027       scaf_00027||502308||525045||PMZ_0043568-RA||-1||CDS||1720942525||310||76.92     525045  502308  1.400000e-137   76</t>
  </si>
  <si>
    <t>a23058_8        8||26861116||26883651||ENSDART00000058100||1||CDS||471392324||39304||79.41      26861116        26883651        b37395_scaf_00027       scaf_00027||897817||932451||PMZ_0030998-RA||1||CDS||1720942212||323||79.41      897817  932451  2.800000e-07    79</t>
  </si>
  <si>
    <t>#1      147.0   a23058_8        b37395_scaf_00027       r       3</t>
  </si>
  <si>
    <t>a23058_8        8||55873158||55893712||ENSDART00000124157||1||CDS||471394755||40160||70.23      55873158        55893712        b37395_scaf_00027       scaf_00027||8311201||8410906||PMZ_0027551-RA||-1||CDS||1720941769||424||70.23   8410906 8311201 4.000000e-48    47</t>
  </si>
  <si>
    <t>a23058_8        8||55920564||55926767||ENSDART00000023675||1||CDS||471391742||40162||71.4       55920564        55926767        b37395_scaf_00027       scaf_00027||8182445||8189929||PMZ_0010848-RA||-1||CDS||1720941182||420||71.4    8189929 8182445 4.400000e-190   97</t>
  </si>
  <si>
    <t>a23058_8        8||55932341||56016475||ENSDART00000066454||-1||CDS||471392668||40163||66.03     56016475        55932341        b37395_scaf_00027       scaf_00027||8030432||8088623||PMZ_0027462-RA||1||CDS||1720941744||416||66.03    8030432 8088623 6.700000e-64    147</t>
  </si>
  <si>
    <t>#4      80.0    a23058_8        b37395_scaf_00027       r       4</t>
  </si>
  <si>
    <t>a23058_8        8||7433136||7436002||ENSDART00000101450||1||CDS||471393699||38476||73.85        7433136 7436002 b37395_scaf_00027       scaf_00027||13650786||13679866||PMZ_0033338-RA||-1||CDS||1720942358||516||73.85 13679866        13650786        1.600000e-06    5</t>
  </si>
  <si>
    <t>a23058_8        8||7730533||7764897||ENSDART00000041794||1||CDS||471392050||38496||76.94        7730533 7764897 b37395_scaf_00027       scaf_00027||13373537||13412127||PMZ_0043642-RA||1||CDS||1720943278||505||76.94  13373537        13412127        3.500000e-114   52</t>
  </si>
  <si>
    <t>a23058_8        8||7930703||7976996||ENSDART00000148993||-1||CDS||471398080||38511||67.07       7976996 7930703 b37395_scaf_00027       scaf_00027||13025655||13063886||PMZ_0030591-RA||-1||CDS||1720942116||496||67.07 13063886        13025655        1.700000e-31    79</t>
  </si>
  <si>
    <t>a23058_8        8||8153306||8174258||ENSDART00000040672||-1||CDS||471392035||38525||83.72       8174258 8153306 b37395_scaf_00027       scaf_00027||11947362||11957571||PMZ_0043627-RA||1||CDS||1720943061||481||83.72  11947362        11957571        1.300000e-05    80</t>
  </si>
  <si>
    <t>#1      143.0   a23058_8        b37395_scaf_00049       f       4</t>
  </si>
  <si>
    <t>a23058_8        8||27777176||27790168||ENSDART00000099214||-1||CDS||471393523||39357||69.19     27790168        27777176        b37395_scaf_00049       scaf_00049||985172||993723||PMZ_0045198-RA||1||CDS||1720944290||539||69.19      985172  993723  2.100000e-93    50</t>
  </si>
  <si>
    <t>a23058_8        8||28467874||28476887||ENSDART00000016696||1||CDS||471391606||39362||73.67      28467874        28476887        b37395_scaf_00049       scaf_00049||1251769||1257439||PMZ_0031897-RA||-1||CDS||1720943952||546||73.67   1257439 1251769 4.100000e-60    100</t>
  </si>
  <si>
    <t>a23058_8        8||29150684||29157477||ENSDART00000078545||-1||CDS||471392887||39377||62.34     29157477        29150684        b37395_scaf_00049       scaf_00049||1681928||1695038||PMZ_0034076-RA||-1||CDS||1720944119||554||62.34   1695038 1681928 5.100000e-46    142</t>
  </si>
  <si>
    <t>a23058_8        8||29502379||29503359||ENSDART00000017440||-1||CDS||471391621||39394||77.55     29503359        29502379        b37395_scaf_00049       scaf_00049||3426470||3434237||PMZ_0045207-RA||-1||CDS||1720944367||558||77.55   3434237 3426470 7.100000e-05    143</t>
  </si>
  <si>
    <t>#2      94.0    a23058_8        b37395_scaf_00049       f       3</t>
  </si>
  <si>
    <t>a23058_8        8||7730533||7764897||ENSDART00000041794||1||CDS||471392050||38496||65.76        7730533 7764897 b37395_scaf_00049       scaf_00049||940999||947972||PMZ_0032461-RA||-1||CDS||1720943994||538||65.76     947972  940999  5.000000e-36    35</t>
  </si>
  <si>
    <t>a23058_8        8||7918647||7923238||ENSDART00000149836||-1||CDS||471398181||38509||67.23       7923238 7918647 b37395_scaf_00049       scaf_00049||1105094||1117807||PMZ_0033566-RA||1||CDS||1720944070||544||67.23    1105094 1117807 7.800000e-31    62</t>
  </si>
  <si>
    <t>a23058_8        8||8000669||8019945||ENSDART00000082157||-1||CDS||471393076||38514||76.36       8019945 8000669 b37395_scaf_00049       scaf_00049||1527110||1528777||PMZ_0045203-RA||-1||CDS||1720944336||550||76.36   1528777 1527110 2.100000e-33    94</t>
  </si>
  <si>
    <t>#3      77.0    a23058_8        b37395_scaf_00049       f       5</t>
  </si>
  <si>
    <t>a23058_8        8||55592963||55599119||ENSDART00000127344||-1||CDS||471395002||40144||74.3      55599119        55592963        b37395_scaf_00049       scaf_00049||5362426||5398370||PMZ_0007267-RA||1||CDS||1720943425||576||74.3     5362426 5398370 7.900000e-58    50</t>
  </si>
  <si>
    <t>a23058_8        8||55685384||55704200||ENSDART00000142217||1||CDS||471397104||40147||93.33      55685384        55704200        b37395_scaf_00049       scaf_00049||6617269||6656662||PMZ_0045224-RA||1||CDS||1720944515||595||93.33    6617269 6656662 9.400000e-04    50</t>
  </si>
  <si>
    <t>a23058_8        8||55685386||55690502||ENSDART00000134420||1||CDS||471395847||40148||93.33      55685386        55690502        b37395_scaf_00049       scaf_00049||6932899||6984170||PMZ_0033008-RA||1||CDS||1720944035||606||93.33    6932899 6984170 1.400000e-04    50</t>
  </si>
  <si>
    <t>a23058_8        8||55769553||55785926||ENSDART00000098031||-1||CDS||471393390||40154||62.28     55785926        55769553        b37395_scaf_00049       scaf_00049||7214606||7224862||PMZ_0045240-RA||1||CDS||1720944709||619||62.28    7214606 7224862 3.700000e-25    71</t>
  </si>
  <si>
    <t>a23058_8        8||55800924||55824614||ENSDART00000111967||-1||CDS||471394057||40157||73.08     55824614        55800924        b37395_scaf_00049       scaf_00049||7512553||7572593||PMZ_0031112-RA||1||CDS||1720943834||630||73.08    7512553 7572593 1.800000e-10    77</t>
  </si>
  <si>
    <t>#1      81.0    a23058_8        b37395_scaf_00049       r       4</t>
  </si>
  <si>
    <t>a23058_8        8||26569651||26577449||ENSDART00000085779||-1||CDS||471393178||39280||69.06     26577449        26569651        b37395_scaf_00049       scaf_00049||1294175||1353760||PMZ_0045202-RA||-1||CDS||1720944325||548||69.06   1353760 1294175 3.000000e-17    16</t>
  </si>
  <si>
    <t>a23058_8        8||26755128||26758314||ENSDART00000024009||1||CDS||471391757||39296||72.61      26755128        26758314        b37395_scaf_00049       scaf_00049||1251769||1257439||PMZ_0031897-RA||-1||CDS||1720943952||546||72.61   1257439 1251769 1.000000e-57    63</t>
  </si>
  <si>
    <t>a23058_8        8||26861116||26883651||ENSDART00000058100||1||CDS||471392324||39304||82.0       26861116        26883651        b37395_scaf_00049       scaf_00049||1105094||1117807||PMZ_0033566-RA||1||CDS||1720944070||544||82.0     1105094 1117807 1.800000e-03    65</t>
  </si>
  <si>
    <t>a23058_8        8||27121669||27141057||ENSDART00000045602||1||CDS||471392095||39320||66.86      27121669        27141057        b37395_scaf_00049       scaf_00049||1041119||1058812||PMZ_0018035-RA||-1||CDS||1720943568||542||66.86   1058812 1041119 3.700000e-20    81</t>
  </si>
  <si>
    <r>
      <t xml:space="preserve">Supplementary Table 17: </t>
    </r>
    <r>
      <rPr>
        <sz val="11"/>
        <color theme="1"/>
        <rFont val="Arial"/>
        <family val="2"/>
        <charset val="161"/>
      </rPr>
      <t>SynMap chicken genome vs. lamprey scaffolds 10, 27, 49 (n=3)</t>
    </r>
  </si>
  <si>
    <t>https://genomevolution.org/r/13clu</t>
  </si>
  <si>
    <t>#1      161.0   a37395_scaf_00010       b37575_1        f       4</t>
  </si>
  <si>
    <t>a37395_scaf_00010       scaf_00010||2394687||2401786||PMZ_0042115-RA||1||CDS||1720940133||42||63.35     2394687 2401786 b37575_1        1||12928128||12946936||ENSGALG00000008285||-1||CDS||1751013589||424||63.35      12946936        12928128        1.700000e-59    50</t>
  </si>
  <si>
    <t>a37395_scaf_00010       scaf_00010||2402768||2452261||PMZ_0031118-RA||-1||CDS||1720939387||43||58.65    2452261 2402768 b37575_1        1||13047305||13318875||ENSGALG00000008193||-1||CDS||1751013564||439||58.65      13318875        13047305        9.400000e-15    61</t>
  </si>
  <si>
    <t>a37395_scaf_00010       scaf_00010||2473975||2494944||PMZ_0019055-RA||1||CDS||1720938590||44||65.6      2473975 2494944 b37575_1        1||13781644||13809080||ENSGALG00000008167||1||CDS||1751013546||448||65.6        13781644        13809080        1.200000e-53    111</t>
  </si>
  <si>
    <t>a37395_scaf_00010       scaf_00010||2499480||2512723||PMZ_0031605-RA||-1||CDS||1720939444||45||70.25    2512723 2499480 b37575_1        1||13820587||13864047||ENSGALG00000008154||-1||CDS||1751013540||451||70.25      13864047        13820587        1.100000e-59    161</t>
  </si>
  <si>
    <t>#2      160.0   a37395_scaf_00010       b37575_1        f       4</t>
  </si>
  <si>
    <t>a37395_scaf_00010       scaf_00010||7726824||7766553||PMZ_0000277-RA||-1||CDS||1720937748||142||72.66   7766553 7726824 b37575_1        1||9891183||9921003||ENSGALG00000039659||1||CDS||1751021877||352||72.66 9891183 9921003 4.400000e-48    47</t>
  </si>
  <si>
    <t>a37395_scaf_00010       scaf_00010||7875055||7901950||PMZ_0026020-RA||-1||CDS||1720938712||145||71.27   7901950 7875055 b37575_1        1||10220760||10580276||ENSGALG00000008486||1||CDS||1751013676||361||71.27       10220760        10580276        1.900000e-76    97</t>
  </si>
  <si>
    <t>a37395_scaf_00010       scaf_00010||8311997||8315069||PMZ_0000270-RA||1||CDS||1720937740||147||59.62    8311997 8315069 b37575_1        1||10650581||10709374||ENSGALG00000033974||1||CDS||1751020810||364||59.62       10650581        10709374        1.700000e-14    110</t>
  </si>
  <si>
    <t>a37395_scaf_00010       scaf_00010||8558191||8582945||PMZ_0026019-RA||1||CDS||1720938695||153||62.47    8558191 8582945 b37575_1        1||11044264||11159408||ENSGALG00000040444||1||CDS||1751022064||367||62.47       11044264        11159408        6.000000e-125   160</t>
  </si>
  <si>
    <t>#3      150.0   a37395_scaf_00010       b37575_1        f       3</t>
  </si>
  <si>
    <t>a37395_scaf_00010       scaf_00010||4901348||4964404||PMZ_0028285-RA||-1||CDS||1720939042||90||65.88    4964404 4901348 b37575_1        1||20929677||21246160||ENSGALG00000039403||1||CDS||1751021810||634||65.88       20929677        21246160        3.700000e-139   50</t>
  </si>
  <si>
    <t>a37395_scaf_00010       scaf_00010||5615496||5634531||PMZ_0007546-RA||1||CDS||1720938131||97||70.77     5615496 5634531 b37575_1        1||21843141||21854968||ENSGALG00000040954||1||CDS||1751022179||640||70.77       21843141        21854968        2.000000e-76    100</t>
  </si>
  <si>
    <t>a37395_scaf_00010       scaf_00010||5713146||5725669||PMZ_0029399-RA||-1||CDS||1720939156||99||77.6     5725669 5713146 b37575_1        1||22062395||22089634||ENSGALG00000031527||-1||CDS||1751020335||643||77.6       22089634        22062395        9.300000e-57    150</t>
  </si>
  <si>
    <t>#4      130.0   a37395_scaf_00010       b37575_1        f       3</t>
  </si>
  <si>
    <t>a37395_scaf_00010       scaf_00010||11016311||11027216||PMZ_0042155-RA||-1||CDS||1720940448||196||79.8  11027216        11016311        b37575_1        1||456391||463442||ENSGALG00000043476||-1||CDS||1751022647||34||79.8    463442  456391  5.400000e-47    46</t>
  </si>
  <si>
    <t>a37395_scaf_00010       scaf_00010||11030863||11044145||PMZ_0042156-RA||1||CDS||1720940456||197||67.27  11030863        11044145        b37575_1        1||464098||467715||ENSGALG00000033149||1||CDS||1751020658||37||67.27    464098  467715  2.000000e-35    80</t>
  </si>
  <si>
    <t>a37395_scaf_00010       scaf_00010||11234322||11244477||PMZ_0035248-RA||-1||CDS||1720939866||202||67.24 11244477        11234322        b37575_1        1||471183||485317||ENSGALG00000043771||-1||CDS||1751022681||40||67.24   485317  471183  9.400000e-67    130</t>
  </si>
  <si>
    <t>#5      109.0   a37395_scaf_00010       b37575_1        f       4</t>
  </si>
  <si>
    <t>a37395_scaf_00010       scaf_00010||7128362||7160806||PMZ_0026024-RA||-1||CDS||1720938758||128||71.54   7160806 7128362 b37575_1        1||12443651||12489597||ENSGALG00000008335||-1||CDS||1751013627||388||71.54      12489597        12443651        4.000000e-71    50</t>
  </si>
  <si>
    <t>a37395_scaf_00010       scaf_00010||7170441||7170833||PMZ_0042146-RA||1||CDS||1720940386||129||57.24    7170441 7170833 b37575_1        1||12508038||12508439||ENSGALG00000008330||1||CDS||1751189130||393||57.24       12508038        12508439        4.100000e-07    56</t>
  </si>
  <si>
    <t>a37395_scaf_00010       scaf_00010||7181446||7196826||PMZ_0042147-RA||-1||CDS||1720940389||130||68.17   7196826 7181446 b37575_1        1||12517003||12559907||ENSGALG00000008328||-1||CDS||1751013619||394||68.17      12559907        12517003        2.900000e-90    106</t>
  </si>
  <si>
    <t>a37395_scaf_00010       scaf_00010||7239754||7269691||PMZ_0026023-RA||-1||CDS||1720938741||131||67.42   7269691 7239754 b37575_1        1||12599375||12606519||ENSGALG00000042569||-1||CDS||1751197957||399||67.42      12606519        12599375        2.200000e-04    109</t>
  </si>
  <si>
    <t>#9      98.0    a37395_scaf_00010       b37575_1        f       3</t>
  </si>
  <si>
    <t>a37395_scaf_00010       scaf_00010||6649905||6689125||PMZ_0042141-RA||1||CDS||1720940340||120||79.43    6649905 6689125 b37575_1        1||14466581||14547808||ENSGALG00000008060||1||CDS||1751013487||478||79.43       14466581        14547808        2.000000e-29    28</t>
  </si>
  <si>
    <t>a37395_scaf_00010       scaf_00010||6714705||6717840||PMZ_0042143-RA||1||CDS||1720940364||122||73.72    6714705 6717840 b37575_1        1||14555770||14569965||ENSGALG00000008050||1||CDS||1751013482||481||73.72       14555770        14569965        1.500000e-21    48</t>
  </si>
  <si>
    <t>a37395_scaf_00010       scaf_00010||6878230||6881990||PMZ_0042144-RA||1||CDS||1720940369||123||68.98    6878230 6881990 b37575_1        1||14720135||14721433||ENSGALG00000008032||1||CDS||1751013469||487||68.98       14720135        14721433        6.500000e-70    98</t>
  </si>
  <si>
    <t>#14     78.0    a37395_scaf_00010       b37575_1        f       4</t>
  </si>
  <si>
    <t>a37395_scaf_00010       scaf_00010||11413883||11425091||PMZ_0042160-RA||1||CDS||1720940499||204||72.31  11413883        11425091        b37575_1        1||27299899||27307302||ENSGALG00000009485||1||CDS||1751189351||780||72.31       27299899        27307302        1.300000e-04    3</t>
  </si>
  <si>
    <t>a37395_scaf_00010       scaf_00010||11483146||11485769||PMZ_0003210-RA||-1||CDS||1720937935||205||59.37 11485769        11483146        b37575_1        1||27489971||27492094||ENSGALG00000009488||-1||CDS||1751013846||781||59.37      27492094        27489971        1.300000e-20    22</t>
  </si>
  <si>
    <t>a37395_scaf_00010       scaf_00010||11589933||11596732||PMZ_0042161-RA||1||CDS||1720940504||206||69.23  11589933        11596732        b37575_1        1||27601853||27750139||ENSGALG00000027876||1||CDS||1751195197||786||69.23       27601853        27750139        8.100000e-10    31</t>
  </si>
  <si>
    <t>a37395_scaf_00010       scaf_00010||12654136||12675190||PMZ_0013447-RA||1||CDS||1720938423||218||64.5   12654136        12675190        b37575_1        1||28505734||28507926||ENSGALG00000009497||-1||CDS||1751013859||793||64.5       28507926        28505734        6.500000e-58    78</t>
  </si>
  <si>
    <t>#1      395.0   a37395_scaf_00010       b37575_1        r       11</t>
  </si>
  <si>
    <t>a37395_scaf_00010       scaf_00010||7181446||7196826||PMZ_0042147-RA||-1||CDS||1720940389||130||68.17   7196826 7181446 b37575_1        1||12517003||12559907||ENSGALG00000008328||-1||CDS||1751013619||394||68.17      12559907        12517003        2.900000e-90    50</t>
  </si>
  <si>
    <t>a37395_scaf_00010       scaf_00010||7324806||7352505||PMZ_0034061-RA||1||CDS||1720939738||132||73.29    7324806 7352505 b37575_1        1||11370893||11403366||ENSGALG00000008382||-1||CDS||1751013636||376||73.29      11403366        11370893        9.200000e-62    97</t>
  </si>
  <si>
    <t>a37395_scaf_00010       scaf_00010||7649275||7704377||PMZ_0026021-RA||-1||CDS||1720938725||141||69.0    7704377 7649275 b37575_1        1||9982718||10003973||ENSGALG00000040151||1||CDS||1751021993||355||69.0 9982718 10003973        6.400000e-44    134</t>
  </si>
  <si>
    <t>a37395_scaf_00010       scaf_00010||7726824||7766553||PMZ_0000277-RA||-1||CDS||1720937748||142||72.66   7766553 7726824 b37575_1        1||9891183||9921003||ENSGALG00000039659||1||CDS||1751021877||352||72.66 9891183 9921003 4.400000e-48    181</t>
  </si>
  <si>
    <t>a37395_scaf_00010       scaf_00010||8471171||8477370||PMZ_0029973-RA||-1||CDS||1720939218||151||65.74   8477370 8471171 b37575_1        1||7655309||7702032||ENSGALG00000006576||-1||CDS||1751013364||334||65.74        7702032 7655309 9.300000e-160   228</t>
  </si>
  <si>
    <t>a37395_scaf_00010       scaf_00010||8628450||8655969||PMZ_0000257-RA||-1||CDS||1720937702||154||67.53   8655969 8628450 b37575_1        1||7556518||7647409||ENSGALG00000030324||1||CDS||1751020128||331||67.53 7556518 7647409 5.500000e-12    239</t>
  </si>
  <si>
    <t>a37395_scaf_00010       scaf_00010||8668131||8669825||PMZ_0000256-RA||-1||CDS||1720937697||155||74.59   8669825 8668131 b37575_1        1||7472075||7475568||ENSGALG00000000451||1||CDS||1751013239||322||74.59 7472075 7475568 1.800000e-19    257</t>
  </si>
  <si>
    <t>a37395_scaf_00010       scaf_00010||8674043||8681358||PMZ_0000255-RA||1||CDS||1720937686||156||73.17    8674043 8681358 b37575_1        1||7460391||7469951||ENSGALG00000013926||-1||CDS||1751015468||319||73.17        7469951 7460391 7.700000e-09    265</t>
  </si>
  <si>
    <t>a37395_scaf_00010       scaf_00010||8694998||8703378||PMZ_0000254-RA||-1||CDS||1720937676||157||67.72   8703378 8694998 b37575_1        1||7449368||7456094||ENSGALG00000013920||1||CDS||1751015463||316||67.72 7449368 7456094 7.800000e-70    315</t>
  </si>
  <si>
    <t>a37395_scaf_00010       scaf_00010||8714348||8726225||PMZ_0029970-RA||-1||CDS||1720939197||158||60.3    8726225 8714348 b37575_1        1||7437035||7444522||ENSGALG00000035201||1||CDS||1751021042||313||60.3  7437035 7444522 2.000000e-38    352</t>
  </si>
  <si>
    <t>a37395_scaf_00010       scaf_00010||8741743||8782226||PMZ_0028261-RA||-1||CDS||1720939024||159||68.98   8782226 8741743 b37575_1        1||6872407||6904492||ENSGALG00000034992||-1||CDS||1751021004||307||68.98        6904492 6872407 2.300000e-44    395</t>
  </si>
  <si>
    <t>#2      209.0   a37395_scaf_00010       b37575_1        r       7</t>
  </si>
  <si>
    <t>a37395_scaf_00010       scaf_00010||5907702||5942780||PMZ_0031116-RA||-1||CDS||1720939343||105||74.31   5942780 5907702 b37575_1        1||27184787||27262849||ENSGALG00000009480||1||CDS||1751013840||775||74.31       27184787        27262849        3.400000e-40    39</t>
  </si>
  <si>
    <t>a37395_scaf_00010       scaf_00010||6049715||6064400||PMZ_0042129-RA||1||CDS||1720940253||106||73.29    6049715 6064400 b37575_1        1||26968582||27022154||ENSGALG00000009454||-1||CDS||1751013835||772||73.29      27022154        26968582        8.400000e-26    64</t>
  </si>
  <si>
    <t>a37395_scaf_00010       scaf_00010||6073958||6080144||PMZ_0042130-RA||-1||CDS||1720940266||108||55.72   6080144 6073958 b37575_1        1||26808617||26827517||ENSGALG00000009443||1||CDS||1751013823||763||55.72       26808617        26827517        9.400000e-27    90</t>
  </si>
  <si>
    <t>a37395_scaf_00010       scaf_00010||6090611||6114767||PMZ_0042131-RA||-1||CDS||1720940271||109||61.19   6114767 6090611 b37575_1        1||26768549||26799740||ENSGALG00000009440||1||CDS||1751013818||760||61.19       26768549        26799740        5.500000e-39    128</t>
  </si>
  <si>
    <t>a37395_scaf_00010       scaf_00010||6148620||6150395||PMZ_0042134-RA||-1||CDS||1720940291||112||69.94   6150395 6148620 b37575_1        1||26678474||26679583||ENSGALG00000009439||1||CDS||1751013815||757||69.94       26678474        26679583        2.900000e-90    178</t>
  </si>
  <si>
    <t>a37395_scaf_00010       scaf_00010||6456540||6461914||PMZ_0042137-RA||1||CDS||1720940305||116||66.09    6456540 6461914 b37575_1        1||25910181||26098587||ENSGALG00000009424||-1||CDS||1751013807||751||66.09      26098587        25910181        1.200000e-26    203</t>
  </si>
  <si>
    <t>a37395_scaf_00010       scaf_00010||6525184||6555354||PMZ_0042139-RA||1||CDS||1720940321||118||71.43    6525184 6555354 b37575_1        1||25768094||25813005||ENSGALG00000026838||-1||CDS||1751019500||748||71.43      25813005        25768094        5.000000e-07    209</t>
  </si>
  <si>
    <t>#3      148.0   a37395_scaf_00010       b37575_1        r       4</t>
  </si>
  <si>
    <t>a37395_scaf_00010       scaf_00010||9018078||9048246||PMZ_0017712-RA||-1||CDS||1720938553||164||81.13   9048246 9018078 b37575_1        1||22209448||22256444||ENSGALG00000008797||1||CDS||1751013724||652||81.13       22209448        22256444        1.200000e-05    4</t>
  </si>
  <si>
    <t>a37395_scaf_00010       scaf_00010||9084007||9088629||PMZ_0005018-RA||1||CDS||1720938090||165||58.19    9084007 9088629 b37575_1        1||22096117||22105014||ENSGALG00000008761||-1||CDS||1751013716||646||58.19      22105014        22096117        2.100000e-48    51</t>
  </si>
  <si>
    <t>a37395_scaf_00010       scaf_00010||10346660||10412266||PMZ_0004057-RA||-1||CDS||1720937985||180||65.03 10412266        10346660        b37575_1        1||20490165||20603500||ENSGALG00000039861||-1||CDS||1751021920||628||65.03      20603500        20490165        5.200000e-64    98</t>
  </si>
  <si>
    <t>a37395_scaf_00010       scaf_00010||10518896||10544594||PMZ_0004060-RA||-1||CDS||1720938036||182||73.78 10544594        10518896        b37575_1        1||20406697||20435659||ENSGALG00000040023||-1||CDS||1751021964||625||73.78      20435659        20406697        1.300000e-157   148</t>
  </si>
  <si>
    <t>#8      92.0    a37395_scaf_00010       b37575_1        r       3</t>
  </si>
  <si>
    <t>a37395_scaf_00010       scaf_00010||3771881||3778239||PMZ_0018794-RA||-1||CDS||1720938567||68||62.53    3778239 3771881 b37575_1        1||31441923||31448777||ENSGALG00000009747||1||CDS||1751013963||874||62.53       31441923        31448777        1.300000e-40    39</t>
  </si>
  <si>
    <t>a37395_scaf_00010       scaf_00010||3792713||3825465||PMZ_0027892-RA||-1||CDS||1720938937||69||67.63    3825465 3792713 b37575_1        1||31427206||31440816||ENSGALG00000009743||-1||CDS||1751013958||871||67.63      31440816        31427206        6.700000e-13    51</t>
  </si>
  <si>
    <t>a37395_scaf_00010       scaf_00010||4623942||4638639||PMZ_0012448-RA||1||CDS||1720938358||87||62.26     4623942 4638639 b37575_1        1||30937002||30961242||ENSGALG00000009698||-1||CDS||1751013944||859||62.26      30961242        30937002        6.200000e-45    92</t>
  </si>
  <si>
    <t>#1      141.0   a37395_scaf_00010       b37575_12       f       3</t>
  </si>
  <si>
    <t>a37395_scaf_00010       scaf_00010||7526031||7548638||PMZ_0000282-RA||1||CDS||1720937806||137||67.87    7526031 7548638 b37575_12       12||2791284||2820229||ENSGALG00000003799||-1||CDS||1751027049||9139||67.87      2820229 2791284 1.200000e-126   50</t>
  </si>
  <si>
    <t>a37395_scaf_00010       scaf_00010||7615051||7629734||PMZ_0030126-RA||-1||CDS||1720939242||140||77.48   7629734 7615051 b37575_12       12||2826605||2832142||ENSGALG00000003806||-1||CDS||1751027054||9145||77.48      2832142 2826605 3.800000e-45    94</t>
  </si>
  <si>
    <t>a37395_scaf_00010       scaf_00010||8471171||8477370||PMZ_0029973-RA||-1||CDS||1720939218||151||73.96   8477370 8471171 b37575_12       12||2896123||2901588||ENSGALG00000003839||1||CDS||1751027064||9160||73.96       2896123 2901588 2.600000e-77    141</t>
  </si>
  <si>
    <t>#3      96.0    a37395_scaf_00010       b37575_12       f       3</t>
  </si>
  <si>
    <t>a37395_scaf_00010       scaf_00010||10648437||10676961||PMZ_0030534-RA||-1||CDS||1720939284||188||62.33 10676961        10648437        b37575_12       12||8434677||8463814||ENSGALG00000005481||-1||CDS||1751027288||9439||62.33      8463814 8434677 3.200000e-24    23</t>
  </si>
  <si>
    <t>a37395_scaf_00010       scaf_00010||11016311||11027216||PMZ_0042155-RA||-1||CDS||1720940448||196||74.86 11027216        11016311        b37575_12       12||8723196||8732195||ENSGALG00000005622||-1||CDS||1751027318||9460||74.86      8732195 8723196 5.400000e-34    50</t>
  </si>
  <si>
    <t>a37395_scaf_00010       scaf_00010||11234322||11244477||PMZ_0035248-RA||-1||CDS||1720939866||202||63.1  11244477        11234322        b37575_12       12||8736222||8755145||ENSGALG00000005656||-1||CDS||1751027323||9463||63.1       8755145 8736222 1.400000e-47    96</t>
  </si>
  <si>
    <t>#4      94.0    a37395_scaf_00010       b37575_12       f       3</t>
  </si>
  <si>
    <t>a37395_scaf_00010       scaf_00010||3968145||4005765||PMZ_0029003-RA||1||CDS||1720939054||74||68.68     3968145 4005765 b37575_12       12||3838850||4001592||ENSGALG00000030908||1||CDS||1751028029||9274||68.68       3838850 4001592 1.000000e-98    50</t>
  </si>
  <si>
    <t>a37395_scaf_00010       scaf_00010||5477022||5502787||PMZ_0029401-RA||1||CDS||1720939167||93||74.83     5477022 5502787 b37575_12       12||4657051||4657419||ENSGALG00000039889||1||CDS||1751028335||9295||74.83       4657051 4657419 3.700000e-19    62</t>
  </si>
  <si>
    <t>a37395_scaf_00010       scaf_00010||5515150||5535651||PMZ_0027361-RA||1||CDS||1720938887||95||74.02     5515150 5535651 b37575_12       12||4707153||4797075||ENSGALG00000004955||1||CDS||1751027163||9298||74.02       4707153 4797075 2.000000e-33    94</t>
  </si>
  <si>
    <t>#1      190.0   a37395_scaf_00010       b37575_12       r       5</t>
  </si>
  <si>
    <t>a37395_scaf_00010       scaf_00010||7875055||7901950||PMZ_0026020-RA||-1||CDS||1720938712||145||75.17   7901950 7875055 b37575_12       12||1481233||1607989||ENSGALG00000038242||-1||CDS||1751028269||9028||75.17      1607989 1481233 3.200000e-92    50</t>
  </si>
  <si>
    <t>a37395_scaf_00010       scaf_00010||9084007||9088629||PMZ_0005018-RA||1||CDS||1720938090||165||67.31    9084007 9088629 b37575_12       12||1447842||1449884||ENSGALG00000002138||-1||CDS||1751026957||9010||67.31      1449884 1447842 1.700000e-118   97</t>
  </si>
  <si>
    <t>a37395_scaf_00010       scaf_00010||10295378||10324865||PMZ_0004055-RA||-1||CDS||1720937956||178||66.74 10324865        10295378        b37575_12       12||1394469||1434613||ENSGALG00000002099||-1||CDS||1751026948||9004||66.74      1434613 1394469 9.400000e-67    144</t>
  </si>
  <si>
    <t>a37395_scaf_00010       scaf_00010||10610959||10626495||PMZ_0017369-RA||-1||CDS||1720938490||187||63.8  10626495        10610959        b37575_12       12||1237527||1247188||ENSGALG00000001945||-1||CDS||1751026938||8992||63.8       1247188 1237527 6.300000e-48    188</t>
  </si>
  <si>
    <t>a37395_scaf_00010       scaf_00010||11030863||11044145||PMZ_0042156-RA||1||CDS||1720940456||197||91.43  11030863        11044145        b37575_12       12||1156711||1252099||ENSGALG00000046270||1||CDS||1751028505||8989||91.43       1156711 1252099 1.700000e-03    190</t>
  </si>
  <si>
    <t>#4      95.0    a37395_scaf_00010       b37575_12       r       3</t>
  </si>
  <si>
    <t>a37395_scaf_00010       scaf_00010||4603905||4611772||PMZ_0014654-RA||-1||CDS||1720938442||86||75.73    4611772 4603905 b37575_12       12||2360270||2362312||ENSGALG00000002500||-1||CDS||1751026995||9073||75.73      2362312 2360270 4.300000e-82    50</t>
  </si>
  <si>
    <t>a37395_scaf_00010       scaf_00010||5844526||5851225||PMZ_0017410-RA||1||CDS||1720938525||102||69.54    5844526 5851225 b37575_12       12||2191777||2193038||ENSGALG00000002372||1||CDS||1751026987||9052||69.54       2191777 2193038 2.400000e-14    57</t>
  </si>
  <si>
    <t>a37395_scaf_00010       scaf_00010||5907702||5942780||PMZ_0031116-RA||-1||CDS||1720939343||105||74.64   5942780 5907702 b37575_12       12||1967650||2179122||ENSGALG00000002335||1||CDS||1751026979||9046||74.64       1967650 2179122 9.100000e-39    95</t>
  </si>
  <si>
    <t>#7      81.0    a37395_scaf_00010       b37575_12       r       3</t>
  </si>
  <si>
    <t>a37395_scaf_00010       scaf_00010||3827623||3837295||PMZ_0021514-RA||1||CDS||1720938638||70||76.64     3827623 3837295 b37575_12       12||788221||792674||ENSGALG00000001642||-1||CDS||1751026910||8962||76.64        792674  788221  4.200000e-17    16</t>
  </si>
  <si>
    <t>a37395_scaf_00010       scaf_00010||3862291||3865573||PMZ_0029005-RA||1||CDS||1720939078||71||76.23     3862291 3865573 b37575_12       12||588386||593660||ENSGALG00000001459||-1||CDS||1751026900||8941||76.23        593660  588386  1.100000e-21    31</t>
  </si>
  <si>
    <t>a37395_scaf_00010       scaf_00010||4016375||4040756||PMZ_0028200-RA||1||CDS||1720939007||75||68.71     4016375 4040756 b37575_12       12||133186||204492||ENSGALG00000034572||1||CDS||1751028120||8932||68.71 133186  204492  1.600000e-85    81</t>
  </si>
  <si>
    <t>#1      118.0   a37395_scaf_00010       b37575_26       f       3</t>
  </si>
  <si>
    <t>a37395_scaf_00010       scaf_00010||7128362||7160806||PMZ_0026024-RA||-1||CDS||1720938758||128||69.93   7160806 7128362 b37575_26       26||3719998||3729665||ENSGALG00000001845||-1||CDS||1751051574||25447||69.93     3729665 3719998 1.300000e-71    50</t>
  </si>
  <si>
    <t>a37395_scaf_00010       scaf_00010||7181446||7196826||PMZ_0042147-RA||-1||CDS||1720940389||130||70.0    7196826 7181446 b37575_26       26||3733071||3802143||ENSGALG00000001860||-1||CDS||1751051577||25450||70.0      3802143 3733071 7.600000e-99    100</t>
  </si>
  <si>
    <t>a37395_scaf_00010       scaf_00010||7239754||7269691||PMZ_0026023-RA||-1||CDS||1720938741||131||68.71   7269691 7239754 b37575_26       26||3747291||3759758||ENSGALG00000021656||-1||CDS||1751051816||25453||68.71     3759758 3747291 1.100000e-18    118</t>
  </si>
  <si>
    <t>#5      96.0    a37395_scaf_00010       b37575_26       f       3</t>
  </si>
  <si>
    <t>a37395_scaf_00010       scaf_00010||11483146||11485769||PMZ_0003210-RA||-1||CDS||1720937935||205||67.45 11485769        11483146        b37575_26       26||1831201||1833288||ENSGALG00000000639||-1||CDS||1751051359||25219||67.45     1833288 1831201 1.300000e-81    50</t>
  </si>
  <si>
    <t>a37395_scaf_00010       scaf_00010||12193297||12210985||PMZ_0042164-RA||1||CDS||1720940520||211||60.1   12193297        12210985        b37575_26       26||1918349||1961379||ENSGALG00000031776||1||CDS||1751051982||25222||60.1       1918349 1961379 6.300000e-26    75</t>
  </si>
  <si>
    <t>a37395_scaf_00010       scaf_00010||12363744||12437132||PMZ_0002540-RA||1||CDS||1720937880||215||55.99  12363744        12437132        b37575_26       26||1977614||1991253||ENSGALG00000000653||1||CDS||1751051362||25225||55.99      1977614 1991253 2.400000e-22    96</t>
  </si>
  <si>
    <t>#2      96.0    a37395_scaf_00027       b37575_1        f       3</t>
  </si>
  <si>
    <t>a37395_scaf_00027       scaf_00027||3874937||3885337||PMZ_0018985-RA||1||CDS||1720941541||346||63.92    3874937 3885337 b37575_1        1||20929677||21246160||ENSGALG00000039403||1||CDS||1751021810||634||63.92       20929677        21246160        2.100000e-38    37</t>
  </si>
  <si>
    <t>a37395_scaf_00027       scaf_00027||4294754||4317898||PMZ_0005696-RA||-1||CDS||1720940999||353||59.01   4317898 4294754 b37575_1        1||22096117||22105014||ENSGALG00000008761||-1||CDS||1751013716||646||59.01      22105014        22096117        1.800000e-40    73</t>
  </si>
  <si>
    <t>a37395_scaf_00027       scaf_00027||4363854||4371096||PMZ_0043584-RA||1||CDS||1720942652||354||66.99    4363854 4371096 b37575_1        1||22209448||22256444||ENSGALG00000008797||1||CDS||1751013724||652||66.99       22209448        22256444        2.300000e-24    96</t>
  </si>
  <si>
    <t>#1      324.0   a37395_scaf_00027       b37575_1        r       8</t>
  </si>
  <si>
    <t>a37395_scaf_00027       scaf_00027||7973031||8013465||PMZ_0043604-RA||1||CDS||1720942856||415||81.02    7973031 8013465 b37575_1        1||61471636||61671539||ENSGALG00000013022||1||CDS||1751015252||2392||81.02      61471636        61671539        1.700000e-148   50</t>
  </si>
  <si>
    <t>a37395_scaf_00027       scaf_00027||8030432||8088623||PMZ_0027462-RA||1||CDS||1720941744||416||69.28    8030432 8088623 b37575_1        1||61117078||61153757||ENSGALG00000013007||-1||CDS||1751015239||2386||69.28     61153757        61117078        1.200000e-43    92</t>
  </si>
  <si>
    <t>a37395_scaf_00027       scaf_00027||8105514||8112368||PMZ_0010550-RA||-1||CDS||1720941176||417||57.82   8112368 8105514 b37575_1        1||61076893||61086160||ENSGALG00000026214||1||CDS||1751019392||2383||57.82      61076893        61086160        8.600000e-23    114</t>
  </si>
  <si>
    <t>a37395_scaf_00027       scaf_00027||8124041||8128811||PMZ_0029293-RA||1||CDS||1720941935||418||70.59    8124041 8128811 b37575_1        1||61043437||61102736||ENSGALG00000036964||-1||CDS||1751021360||2377||70.59     61102736        61043437        1.000000e-10    124</t>
  </si>
  <si>
    <t>a37395_scaf_00027       scaf_00027||8153891||8164882||PMZ_0010849-RA||-1||CDS||1720941187||419||71.49   8164882 8153891 b37575_1        1||61016872||61037261||ENSGALG00000035533||1||CDS||1751021116||2374||71.49      61016872        61037261        1.600000e-83    174</t>
  </si>
  <si>
    <t>a37395_scaf_00027       scaf_00027||8182445||8189929||PMZ_0010848-RA||-1||CDS||1720941182||420||76.62   8189929 8182445 b37575_1        1||60973501||60989339||ENSGALG00000012998||1||CDS||1751015236||2371||76.62      60973501        60989339        1.300000e-239   224</t>
  </si>
  <si>
    <t>a37395_scaf_00027       scaf_00027||8210816||8212491||PMZ_0029292-RA||1||CDS||1720941929||421||76.52    8210816 8212491 b37575_1        1||60955905||60957527||ENSGALG00000032159||-1||CDS||1751020470||2368||76.52     60957527        60955905        1.000000e-250   274</t>
  </si>
  <si>
    <t>a37395_scaf_00027       scaf_00027||8311201||8410906||PMZ_0027551-RA||-1||CDS||1720941769||424||69.41   8410906 8311201 b37575_1        1||60628356||60904440||ENSGALG00000012994||1||CDS||1751015233||2365||69.41      60628356        60904440        7.300000e-154   324</t>
  </si>
  <si>
    <t>#2      152.0   a37395_scaf_00027       b37575_1        r       4</t>
  </si>
  <si>
    <t>a37395_scaf_00027       scaf_00027||6053288||6061140||PMZ_0003240-RA||1||CDS||1720940980||383||59.58    6053288 6061140 b37575_1        1||33595440||33606270||ENSGALG00000027682||-1||CDS||1751019651||904||59.58      33606270        33595440        4.700000e-37    36</t>
  </si>
  <si>
    <t>a37395_scaf_00027       scaf_00027||6071967||6146530||PMZ_0026615-RA||-1||CDS||1720941628||385||70.85   6146530 6071967 b37575_1        1||33440542||33578058||ENSGALG00000009825||1||CDS||1751013991||901||70.85       33440542        33578058        6.100000e-53    86</t>
  </si>
  <si>
    <t>a37395_scaf_00027       scaf_00027||6164289||6190564||PMZ_0043594-RA||-1||CDS||1720942758||387||59.29   6190564 6164289 b37575_1        1||33395413||33406225||ENSGALG00000009815||1||CDS||1751013986||898||59.29       33395413        33406225        1.100000e-16    102</t>
  </si>
  <si>
    <t>a37395_scaf_00027       scaf_00027||6293186||6301948||PMZ_0003232-RA||1||CDS||1720940973||388||69.08    6293186 6301948 b37575_1        1||33298679||33301273||ENSGALG00000040567||-1||CDS||1751022101||895||69.08      33301273        33298679        2.200000e-144   152</t>
  </si>
  <si>
    <t>#3      115.0   a37395_scaf_00027       b37575_1        r       4</t>
  </si>
  <si>
    <t>a37395_scaf_00027       scaf_00027||9217352||9244092||PMZ_0021730-RA||-1||CDS||1720941590||434||69.46   9244092 9217352 b37575_1        1||29041808||29287615||ENSGALG00000009530||1||CDS||1751013877||805||69.46       29041808        29287615        5.200000e-34    33</t>
  </si>
  <si>
    <t>a37395_scaf_00027       scaf_00027||9655478||9698970||PMZ_0043611-RA||-1||CDS||1720942909||437||62.31   9698970 9655478 b37575_1        1||28910436||28994024||ENSGALG00000009523||1||CDS||1751013872||802||62.31       28910436        28994024        2.500000e-05    37</t>
  </si>
  <si>
    <t>a37395_scaf_00027       scaf_00027||9889477||9914592||PMZ_0028262-RA||-1||CDS||1720941842||439||54.85   9914592 9889477 b37575_1        1||28655921||28718284||ENSGALG00000009514||1||CDS||1751013867||799||54.85       28655921        28718284        1.800000e-32    68</t>
  </si>
  <si>
    <t>a37395_scaf_00027       scaf_00027||10445766||10448025||PMZ_0033995-RA||-1||CDS||1720942407||451||59.97 10448025        10445766        b37575_1        1||27489971||27492094||ENSGALG00000009488||-1||CDS||1751013846||781||59.97      27492094        27489971        5.200000e-63    115</t>
  </si>
  <si>
    <t>#8      78.0    a37395_scaf_00027       b37575_1        r       4</t>
  </si>
  <si>
    <t>a37395_scaf_00027       scaf_00027||242307||272217||PMZ_0016843-RA||-1||CDS||1720941500||298||60.83     272217  242307  b37575_1        1||8825023||8995496||ENSGALG00000006560||1||CDS||1751013354||343||60.83 8825023 8995496 2.000000e-24    23</t>
  </si>
  <si>
    <t>a37395_scaf_00027       scaf_00027||724011||747780||PMZ_0014946-RA||1||CDS||1720941428||318||72.53      724011  747780  b37575_1        1||7495706||7517584||ENSGALG00000030844||-1||CDS||1751020236||328||72.53        7517584 7495706 2.400000e-59    70</t>
  </si>
  <si>
    <t>a37395_scaf_00027       scaf_00027||767861||773279||PMZ_0043572-RA||-1||CDS||1720942568||321||68.64     773279  767861  b37575_1        1||7294737||7343582||ENSGALG00000033226||-1||CDS||1751020672||310||68.64        7343582 7294737 8.900000e-08    74</t>
  </si>
  <si>
    <t>a37395_scaf_00027       scaf_00027||897817||932451||PMZ_0030998-RA||1||CDS||1720942212||323||84.78      897817  932451  b37575_1        1||6872407||6904492||ENSGALG00000034992||-1||CDS||1751021004||307||84.78        6904492 6872407 5.800000e-05    78</t>
  </si>
  <si>
    <t>#1      267.0   a37395_scaf_00027       b37575_12       f       6</t>
  </si>
  <si>
    <t>a37395_scaf_00027       scaf_00027||7667395||7703087||PMZ_0029295-RA||-1||CDS||1720941941||409||67.84   7703087 7667395 b37575_12       12||6826777||6901196||ENSGALG00000005249||-1||CDS||1751027246||9397||67.84      6901196 6826777 8.800000e-78    50</t>
  </si>
  <si>
    <t>a37395_scaf_00027       scaf_00027||7762848||7797893||PMZ_0006870-RA||-1||CDS||1720941022||411||63.57   7797893 7762848 b37575_12       12||7012352||7015424||ENSGALG00000041547||-1||CDS||1751028361||9406||63.57      7015424 7012352 4.200000e-21    70</t>
  </si>
  <si>
    <t>a37395_scaf_00027       scaf_00027||7973031||8013465||PMZ_0043604-RA||1||CDS||1720942856||415||74.79    7973031 8013465 b37575_12       12||7053926||7217134||ENSGALG00000005332||1||CDS||1751027254||9409||74.79       7053926 7217134 6.500000e-104   120</t>
  </si>
  <si>
    <t>a37395_scaf_00027       scaf_00027||8030432||8088623||PMZ_0027462-RA||1||CDS||1720941744||416||64.49    8030432 8088623 b37575_12       12||7324068||7733466||ENSGALG00000005400||1||CDS||1751027273||9421||64.49       7324068 7733466 2.000000e-78    167</t>
  </si>
  <si>
    <t>a37395_scaf_00027       scaf_00027||8182445||8189929||PMZ_0010848-RA||-1||CDS||1720941182||420||71.96   8189929 8182445 b37575_12       12||7906471||7917501||ENSGALG00000034168||-1||CDS||1751028109||9427||71.96      7917501 7906471 4.000000e-194   217</t>
  </si>
  <si>
    <t>a37395_scaf_00027       scaf_00027||8311201||8410906||PMZ_0027551-RA||-1||CDS||1720941769||424||66.72   8410906 8311201 b37575_12       12||7989067||8342679||ENSGALG00000005419||-1||CDS||1751027280||9430||66.72      8342679 7989067 8.800000e-75    267</t>
  </si>
  <si>
    <t>#2      224.0   a37395_scaf_00027       b37575_12       f       6</t>
  </si>
  <si>
    <t>a37395_scaf_00027       scaf_00027||5013151||5039158||PMZ_0031307-RA||1||CDS||1720942262||361||68.0     5013151 5039158 b37575_12       12||9205515||9213690||ENSGALG00000005909||1||CDS||1751027385||9517||68.0        9205515 9213690 1.600000e-34    33</t>
  </si>
  <si>
    <t>a37395_scaf_00027       scaf_00027||5318792||5357237||PMZ_0007289-RA||-1||CDS||1720941068||362||69.08   5357237 5318792 b37575_12       12||9395166||9514067||ENSGALG00000038684||-1||CDS||1751028283||9526||69.08      9514067 9395166 6.800000e-73    83</t>
  </si>
  <si>
    <t>a37395_scaf_00027       scaf_00027||5365894||5376972||PMZ_0007288-RA||1||CDS||1720941056||364||74.14    5365894 5376972 b37575_12       12||9519425||9536648||ENSGALG00000005931||1||CDS||1751027390||9529||74.14       9519425 9536648 8.000000e-130   133</t>
  </si>
  <si>
    <t>a37395_scaf_00027       scaf_00027||5387043||5394895||PMZ_0016013-RA||-1||CDS||1720941465||365||74.48   5394895 5387043 b37575_12       12||9551305||9559833||ENSGALG00000005966||-1||CDS||1751027395||9532||74.48      9559833 9551305 9.800000e-207   183</t>
  </si>
  <si>
    <t>a37395_scaf_00027       scaf_00027||5415957||5434076||PMZ_0028932-RA||-1||CDS||1720941912||366||66.14   5434076 5415957 b37575_12       12||9575412||9601347||ENSGALG00000005972||-1||CDS||1751027398||9535||66.14      9601347 9575412 1.700000e-15    197</t>
  </si>
  <si>
    <t>a37395_scaf_00027       scaf_00027||5469280||5478272||PMZ_0048136-RA||1||CDS||1720943389||368||60.37    5469280 5478272 b37575_12       12||9622752||9675765||ENSGALG00000032736||1||CDS||1751028068||9538||60.37       9622752 9675765 4.100000e-28    224</t>
  </si>
  <si>
    <t>#3      182.0   a37395_scaf_00027       b37575_12       f       4</t>
  </si>
  <si>
    <t>a37395_scaf_00027       scaf_00027||9137065||9162222||PMZ_0001719-RA||1||CDS||1720940916||433||62.59    9137065 9162222 b37575_12       12||16512688||16531672||ENSGALG00000007798||-1||CDS||1751027663||9856||62.59    16531672        16512688        1.300000e-39    38</t>
  </si>
  <si>
    <t>a37395_scaf_00027       scaf_00027||9217352||9244092||PMZ_0021730-RA||-1||CDS||1720941590||434||80.08   9244092 9217352 b37575_12       12||16642422||16762146||ENSGALG00000007819||-1||CDS||1751027674||9865||80.08    16762146        16642422        2.400000e-125   88</t>
  </si>
  <si>
    <t>a37395_scaf_00027       scaf_00027||9655478||9698970||PMZ_0043611-RA||-1||CDS||1720942909||437||63.72   9698970 9655478 b37575_12       12||17998666||18121963||ENSGALG00000008263||1||CDS||1751027686||9880||63.72     17998666        18121963        9.200000e-60    135</t>
  </si>
  <si>
    <t>a37395_scaf_00027       scaf_00027||10445766||10448025||PMZ_0033995-RA||-1||CDS||1720942407||451||60.11 10448025        10445766        b37575_12       12||18328467||18330614||ENSGALG00000035099||1||CDS||1751028143||9895||60.11     18328467        18330614        3.000000e-78    182</t>
  </si>
  <si>
    <t>#4      176.0   a37395_scaf_00027       b37575_12       f       4</t>
  </si>
  <si>
    <t>a37395_scaf_00027       scaf_00027||13159830||13187711||PMZ_0043638-RA||1||CDS||1720943242||498||75.68  13159830        13187711        b37575_12       12||11480877||11486284||ENSGALG00000036406||1||CDS||1751028204||9631||75.68     11480877        11486284        1.900000e-44    43</t>
  </si>
  <si>
    <t>a37395_scaf_00027       scaf_00027||13211876||13219973||PMZ_0030592-RA||1||CDS||1720942151||500||69.41  13211876        13219973        b37575_12       12||11498309||11499739||ENSGALG00000006651||1||CDS||1751027481||9637||69.41     11498309        11499739        2.000000e-37    79</t>
  </si>
  <si>
    <t>a37395_scaf_00027       scaf_00027||13547328||13576249||PMZ_0030464-RA||-1||CDS||1720942092||510||73.23 13576249        13547328        b37575_12       12||11503950||11506041||ENSGALG00000006688||-1||CDS||1751027486||9643||73.23    11506041        11503950        2.000000e-48    126</t>
  </si>
  <si>
    <t>a37395_scaf_00027       scaf_00027||13579271||13585110||PMZ_0043643-RA||1||CDS||1720943293||511||86.36  13579271        13585110        b37575_12       12||11506640||11508141||ENSGALG00000006691||1||CDS||1751027490||9646||86.36     11506640        11508141        2.200000e-111   176</t>
  </si>
  <si>
    <t>#5      167.0   a37395_scaf_00027       b37575_12       f       4</t>
  </si>
  <si>
    <t>a37395_scaf_00027       scaf_00027||5708042||5732249||PMZ_0014722-RA||-1||CDS||1720941406||372||65.53   5732249 5708042 b37575_12       12||15302694||15316402||ENSGALG00000013406||-1||CDS||1751027802||9811||65.53    15316402        15302694        9.000000e-25    24</t>
  </si>
  <si>
    <t>a37395_scaf_00027       scaf_00027||5757248||5770845||PMZ_0028930-RA||-1||CDS||1720941889||374||61.01   5770845 5757248 b37575_12       12||15320522||15333557||ENSGALG00000013408||-1||CDS||1751027805||9814||61.01    15333557        15320522        3.500000e-68    74</t>
  </si>
  <si>
    <t>a37395_scaf_00027       scaf_00027||5783930||5790882||PMZ_0009447-RA||-1||CDS||1720941144||375||72.77   5790882 5783930 b37575_12       12||15334543||15345449||ENSGALG00000013410||-1||CDS||1751027809||9817||72.77    15345449        15334543        9.100000e-176   124</t>
  </si>
  <si>
    <t>a37395_scaf_00027       scaf_00027||6560693||6607130||PMZ_0011745-RA||1||CDS||1720941243||392||69.97    6560693 6607130 b37575_12       12||15509714||15593926||ENSGALG00000039583||1||CDS||1751028328||9829||69.97     15509714        15593926        1.600000e-47    167</t>
  </si>
  <si>
    <t>#6      114.0   a37395_scaf_00027       b37575_12       f       3</t>
  </si>
  <si>
    <t>a37395_scaf_00027       scaf_00027||897817||932451||PMZ_0030998-RA||1||CDS||1720942212||323||69.14      897817  932451  b37575_12       12||15372399||15437129||ENSGALG00000037791||-1||CDS||1751028254||9826||69.14    15437129        15372399        4.500000e-48    47</t>
  </si>
  <si>
    <t>a37395_scaf_00027       scaf_00027||2573564||2623088||PMZ_0032297-RA||-1||CDS||1720942331||333||65.5    2623088 2573564 b37575_12       12||15937312||16082594||ENSGALG00000007769||-1||CDS||1751027650||9841||65.5     16082594        15937312        6.800000e-38    81</t>
  </si>
  <si>
    <t>a37395_scaf_00027       scaf_00027||3222624||3223766||PMZ_0010061-RA||1||CDS||1720941159||338||72.33    3222624 3223766 b37575_12       12||16329293||16329586||ENSGALG00000027091||1||CDS||1751027942||9847||72.33     16329293        16329586        9.100000e-34    114</t>
  </si>
  <si>
    <t>#7      113.0   a37395_scaf_00027       b37575_12       f       3</t>
  </si>
  <si>
    <t>a37395_scaf_00027       scaf_00027||11416109||11431379||PMZ_0029497-RA||-1||CDS||1720942026||470||83.64 11431379        11416109        b37575_12       12||13165727||13167600||ENSGALG00000007184||-1||CDS||1751027583||9751||83.64    13167600        13165727        5.700000e-61    50</t>
  </si>
  <si>
    <t>a37395_scaf_00027       scaf_00027||11457805||11549781||PMZ_0029496-RA||-1||CDS||1720941996||471||79.19 11549781        11457805        b37575_12       12||13252866||13352325||ENSGALG00000007268||-1||CDS||1751027586||9760||79.19    13352325        13252866        1.300000e-75    100</t>
  </si>
  <si>
    <t>a37395_scaf_00027       scaf_00027||12744112||12770538||PMZ_0033641-RA||1||CDS||1720942394||489||67.48  12744112        12770538        b37575_12       12||13659699||13686461||ENSGALG00000007332||-1||CDS||1751027613||9778||67.48    13686461        13659699        1.000000e-16    113</t>
  </si>
  <si>
    <t>#12     90.0    a37395_scaf_00027       b37575_12       f       3</t>
  </si>
  <si>
    <t>a37395_scaf_00027       scaf_00027||8867110||9017121||PMZ_0013675-RA||1||CDS||1720941318||427||66.6     8867110 9017121 b37575_12       12||4381943||4467789||ENSGALG00000004932||1||CDS||1751027148||9286||66.6        4381943 4467789 6.100000e-64    50</t>
  </si>
  <si>
    <t>a37395_scaf_00027       scaf_00027||9045031||9055113||PMZ_0043607-RA||-1||CDS||1720942887||428||74.39   9055113 9045031 b37575_12       12||4490193||4533977||ENSGALG00000004937||-1||CDS||1751202661||9291||74.39      4533977 4490193 3.500000e-09    58</t>
  </si>
  <si>
    <t>a37395_scaf_00027       scaf_00027||9137065||9162222||PMZ_0001719-RA||1||CDS||1720940916||433||64.74    9137065 9162222 b37575_12       12||4581573||4607751||ENSGALG00000004940||-1||CDS||1751027158||9292||64.74      4607751 4581573 2.000000e-33    90</t>
  </si>
  <si>
    <t>#1      257.0   a37395_scaf_00027       b37575_12       r       6</t>
  </si>
  <si>
    <t>a37395_scaf_00027       scaf_00027||6040731||6047160||PMZ_0003241-RA||-1||CDS||1720940990||381||68.18   6047160 6040731 b37575_12       12||19461514||19465129||ENSGALG00000008394||1||CDS||1751027743||9931||68.18     19461514        19465129        3.900000e-28    27</t>
  </si>
  <si>
    <t>a37395_scaf_00027       scaf_00027||6071967||6146530||PMZ_0026615-RA||-1||CDS||1720941628||385||77.62   6146530 6071967 b37575_12       12||19376468||19441288||ENSGALG00000008378||-1||CDS||1751027738||9928||77.62    19441288        19376468        4.300000e-80    77</t>
  </si>
  <si>
    <t>a37395_scaf_00027       scaf_00027||6293186||6301948||PMZ_0003232-RA||1||CDS||1720940973||388||70.43    6293186 6301948 b37575_12       12||19319355||19322402||ENSGALG00000003138||-1||CDS||1751027026||9922||70.43    19322402        19319355        4.400000e-161   127</t>
  </si>
  <si>
    <t>a37395_scaf_00027       scaf_00027||6504073||6518543||PMZ_0028928-RA||-1||CDS||1720941876||391||70.0    6518543 6504073 b37575_12       12||19267857||19287792||ENSGALG00000008349||1||CDS||1751027723||9916||70.0      19267857        19287792        3.800000e-36    162</t>
  </si>
  <si>
    <t>a37395_scaf_00027       scaf_00027||7141211||7151256||PMZ_0031084-RA||1||CDS||1720942248||400||65.08    7141211 7151256 b37575_12       12||18899762||19124205||ENSGALG00000037841||1||CDS||1751028257||9913||65.08     18899762        19124205        2.300000e-64    212</t>
  </si>
  <si>
    <t>a37395_scaf_00027       scaf_00027||7545233||7570310||PMZ_0043600-RA||-1||CDS||1720942818||406||71.85   7570310 7545233 b37575_12       12||18660285||18669967||ENSGALG00000008320||1||CDS||1751027718||9910||71.85     18660285        18669967        6.100000e-46    257</t>
  </si>
  <si>
    <t>#2      178.0   a37395_scaf_00027       b37575_12       r       4</t>
  </si>
  <si>
    <t>a37395_scaf_00027       scaf_00027||11947362||11957571||PMZ_0043627-RA||1||CDS||1720943061||481||84.83  11947362        11957571        b37575_12       12||11510666||11510845||ENSGALG00000032828||1||CDS||1751028073||9652||84.83     11510666        11510845        6.000000e-49    48</t>
  </si>
  <si>
    <t>a37395_scaf_00027       scaf_00027||13211876||13219973||PMZ_0030592-RA||1||CDS||1720942151||500||69.41  13211876        13219973        b37575_12       12||11498309||11499739||ENSGALG00000006651||1||CDS||1751027481||9637||69.41     11498309        11499739        2.000000e-37    81</t>
  </si>
  <si>
    <t>a37395_scaf_00027       scaf_00027||13650786||13679866||PMZ_0033338-RA||-1||CDS||1720942358||516||89.89 13679866        13650786        b37575_12       12||11486750||11497596||ENSGALG00000033529||1||CDS||1751028098||9634||89.89     11486750        11497596        9.600000e-91    128</t>
  </si>
  <si>
    <t>a37395_scaf_00027       scaf_00027||13692327||13733216||PMZ_0043646-RA||-1||CDS||1720943313||517||78.26 13733216        13692327        b37575_12       12||11444590||11449752||ENSGALG00000037636||-1||CDS||1751028243||9625||78.26    11449752        11444590        5.500000e-95    178</t>
  </si>
  <si>
    <t>#3      150.0   a37395_scaf_00027       b37575_12       r       4</t>
  </si>
  <si>
    <t>a37395_scaf_00027       scaf_00027||10184406||10212509||PMZ_0043612-RA||1||CDS||1720942922||446||73.13  10184406        10212509        b37575_12       12||6037968||6069764||ENSGALG00000005123||-1||CDS||1751027235||9364||73.13      6069764 6037968 3.600000e-100   50</t>
  </si>
  <si>
    <t>a37395_scaf_00027       scaf_00027||10321875||10350705||PMZ_0022050-RA||-1||CDS||1720941602||447||80.0  10350705        10321875        b37575_12       12||5870330||5881742||ENSGALG00000037711||1||CDS||1751028246||9361||80.0        5870330 5881742 3.800000e-14    63</t>
  </si>
  <si>
    <t>a37395_scaf_00027       scaf_00027||10395982||10402259||PMZ_0043613-RA||-1||CDS||1720942929||448||68.07 10402259        10395982        b37575_12       12||5812606||5860846||ENSGALG00000005120||1||CDS||1751027232||9358||68.07       5812606 5860846 2.600000e-50    112</t>
  </si>
  <si>
    <t>a37395_scaf_00027       scaf_00027||10944149||10957224||PMZ_0043621-RA||-1||CDS||1720943003||464||75.7  10957224        10944149        b37575_12       12||5224220||5248441||ENSGALG00000005034||-1||CDS||1751027216||9343||75.7       5248441 5224220 1.700000e-42    150</t>
  </si>
  <si>
    <t>#1      130.0   a37395_scaf_00027       b37575_26       r       3</t>
  </si>
  <si>
    <t>a37395_scaf_00027       scaf_00027||9655478||9698970||PMZ_0043611-RA||-1||CDS||1720942909||437||60.64   9698970 9655478 b37575_26       26||1977614||1991253||ENSGALG00000000653||1||CDS||1751051362||25225||60.64      1977614 1991253 1.000000e-33    33</t>
  </si>
  <si>
    <t>a37395_scaf_00027       scaf_00027||9889477||9914592||PMZ_0028262-RA||-1||CDS||1720941842||439||56.82   9914592 9889477 b37575_26       26||1918349||1961379||ENSGALG00000031776||1||CDS||1751051982||25222||56.82      1918349 1961379 2.000000e-53    83</t>
  </si>
  <si>
    <t>a37395_scaf_00027       scaf_00027||10445766||10448025||PMZ_0033995-RA||-1||CDS||1720942407||451||67.82 10448025        10445766        b37575_26       26||1831201||1833288||ENSGALG00000000639||-1||CDS||1751051359||25219||67.82     1833288 1831201 1.500000e-143   130</t>
  </si>
  <si>
    <t>#1      98.0    a37395_scaf_00049       b37575_1        f       3</t>
  </si>
  <si>
    <t>a37395_scaf_00049       scaf_00049||1091274||1100497||PMZ_0033567-RA||1||CDS||1720944078||543||76.92    1091274 1100497 b37575_1        1||12968121||12976795||ENSGALG00000008280||1||CDS||1751013584||427||76.92       12968121        12976795        2.400000e-33    32</t>
  </si>
  <si>
    <t>a37395_scaf_00049       scaf_00049||1105094||1117807||PMZ_0033566-RA||1||CDS||1720944070||544||76.47    1105094 1117807 b37575_1        1||13473883||13633867||ENSGALG00000043367||1||CDS||1751022607||445||76.47       13473883        13633867        2.900000e-128   79</t>
  </si>
  <si>
    <t>a37395_scaf_00049       scaf_00049||1154139||1184780||PMZ_0031898-RA||-1||CDS||1720943959||545||72.11   1184780 1154139 b37575_1        1||13781644||13809080||ENSGALG00000008167||1||CDS||1751013546||448||72.11       13781644        13809080        3.100000e-20    98</t>
  </si>
  <si>
    <t>#1      205.0   a37395_scaf_00049       b37575_1        r       5</t>
  </si>
  <si>
    <t>a37395_scaf_00049       scaf_00049||3471374||3487095||PMZ_0045208-RA||1||CDS||1720944371||560||66.75    3471374 3487095 b37575_1        1||29510211||29535178||ENSGALG00000009540||-1||CDS||1751013886||811||66.75      29535178        29510211        1.700000e-48    47</t>
  </si>
  <si>
    <t>a37395_scaf_00049       scaf_00049||3528044||3533289||PMZ_0014548-RA||-1||CDS||1720943527||561||72.58   3533289 3528044 b37575_1        1||29041808||29287615||ENSGALG00000009530||1||CDS||1751013877||805||72.58       29041808        29287615        3.700000e-43    89</t>
  </si>
  <si>
    <t>a37395_scaf_00049       scaf_00049||4167960||4196704||PMZ_0027006-RA||-1||CDS||1720943691||566||68.56   4196704 4167960 b37575_1        1||28655921||28718284||ENSGALG00000009514||1||CDS||1751013867||799||68.56       28655921        28718284        1.200000e-20    108</t>
  </si>
  <si>
    <t>a37395_scaf_00049       scaf_00049||4283152||4309600||PMZ_0045211-RA||-1||CDS||1720944389||569||62.91   4309600 4283152 b37575_1        1||28527080||28560258||ENSGALG00000009505||1||CDS||1751013862||796||62.91       28527080        28560258        5.700000e-65    158</t>
  </si>
  <si>
    <t>a37395_scaf_00049       scaf_00049||5179888||5182201||PMZ_0008269-RA||1||CDS||1720943457||575||57.06    5179888 5182201 b37575_1        1||27489971||27492094||ENSGALG00000009488||-1||CDS||1751013846||781||57.06      27492094        27489971        1.700000e-62    205</t>
  </si>
  <si>
    <t>#2      91.0    a37395_scaf_00049       b37575_1        r       3</t>
  </si>
  <si>
    <t>a37395_scaf_00049       scaf_00049||7067247||7079824||PMZ_0045234-RA||-1||CDS||1720944638||609||62.26   7079824 7067247 b37575_1        1||22343559||22396650||ENSGALG00000008836||1||CDS||1751013746||667||62.26       22343559        22396650        1.200000e-14    13</t>
  </si>
  <si>
    <t>a37395_scaf_00049       scaf_00049||7085039||7092757||PMZ_0019741-RA||-1||CDS||1720943606||610||61.23   7092757 7085039 b37575_1        1||22315297||22335007||ENSGALG00000008823||1||CDS||1751013742||664||61.23       22315297        22335007        2.800000e-38    50</t>
  </si>
  <si>
    <t>a37395_scaf_00049       scaf_00049||7098029||7102367||PMZ_0045235-RA||-1||CDS||1720944648||611||70.3    7102367 7098029 b37575_1        1||22307659||22311931||ENSGALG00000008821||1||CDS||1751013737||661||70.3        22307659        22311931        2.000000e-42    91</t>
  </si>
  <si>
    <t>#1      219.0   a37395_scaf_00049       b37575_12       f       6</t>
  </si>
  <si>
    <t>a37395_scaf_00049       scaf_00049||1294175||1353760||PMZ_0045202-RA||-1||CDS||1720944325||548||80.12   1353760 1294175 b37575_12       12||15937312||16082594||ENSGALG00000007769||-1||CDS||1751027650||9841||80.12    16082594        15937312        3.200000e-39    38</t>
  </si>
  <si>
    <t>a37395_scaf_00049       scaf_00049||3471374||3487095||PMZ_0045208-RA||1||CDS||1720944371||560||67.16    3471374 3487095 b37575_12       12||16432436||16463366||ENSGALG00000033025||-1||CDS||1751028081||9853||67.16    16463366        16432436        1.900000e-38    72</t>
  </si>
  <si>
    <t>a37395_scaf_00049       scaf_00049||3528044||3533289||PMZ_0014548-RA||-1||CDS||1720943527||561||74.59   3533289 3528044 b37575_12       12||16642422||16762146||ENSGALG00000007819||-1||CDS||1751027674||9865||74.59    16762146        16642422        5.700000e-47    115</t>
  </si>
  <si>
    <t>a37395_scaf_00049       scaf_00049||4167960||4196704||PMZ_0027006-RA||-1||CDS||1720943691||566||64.01   4196704 4167960 b37575_12       12||17297941||17341988||ENSGALG00000037856||1||CDS||1751028260||9871||64.01     17297941        17341988        1.300000e-31    145</t>
  </si>
  <si>
    <t>a37395_scaf_00049       scaf_00049||4630570||4649017||PMZ_0033045-RA||1||CDS||1720944059||574||69.64    4630570 4649017 b37575_12       12||18141580||18145025||ENSGALG00000017368||1||CDS||1751027821||9886||69.64     18141580        18145025        1.600000e-28    169</t>
  </si>
  <si>
    <t>a37395_scaf_00049       scaf_00049||5179888||5182201||PMZ_0008269-RA||1||CDS||1720943457||575||59.87    5179888 5182201 b37575_12       12||18328467||18330614||ENSGALG00000035099||1||CDS||1751028143||9895||59.87     18328467        18330614        1.600000e-92    219</t>
  </si>
  <si>
    <t>#2      144.0   a37395_scaf_00049       b37575_12       f       3</t>
  </si>
  <si>
    <t>a37395_scaf_00049       scaf_00049||4331652||4338594||PMZ_0045212-RA||1||CDS||1720944402||570||79.31    4331652 4338594 b37575_12       12||6037968||6069764||ENSGALG00000005123||-1||CDS||1751027235||9364||79.31      6069764 6037968 1.600000e-55    50</t>
  </si>
  <si>
    <t>a37395_scaf_00049       scaf_00049||4505401||4582571||PMZ_0026774-RA||-1||CDS||1720943664||572||71.44   4582571 4505401 b37575_12       12||6472772||6578027||ENSGALG00000038850||-1||CDS||1751028289||9379||71.44      6578027 6472772 1.100000e-215   97</t>
  </si>
  <si>
    <t>a37395_scaf_00049       scaf_00049||5362426||5398370||PMZ_0007267-RA||1||CDS||1720943425||576||73.38    5362426 5398370 b37575_12       12||6711766||6813985||ENSGALG00000005237||-1||CDS||1751027243||9394||73.38      6813985 6711766 1.000000e-51    144</t>
  </si>
  <si>
    <t>#1      100.0   a37395_scaf_00049       b37575_26       r       4</t>
  </si>
  <si>
    <t>a37395_scaf_00049       scaf_00049||3884762||3929564||PMZ_0014019-RA||-1||CDS||1720943514||565||60.88   3929564 3884762 b37575_26       26||1977614||1991253||ENSGALG00000000653||1||CDS||1751051362||25225||60.88      1977614 1991253 4.000000e-30    29</t>
  </si>
  <si>
    <t>a37395_scaf_00049       scaf_00049||4167960||4196704||PMZ_0027006-RA||-1||CDS||1720943691||566||70.81   4196704 4167960 b37575_26       26||1918349||1961379||ENSGALG00000031776||1||CDS||1751051982||25222||70.81      1918349 1961379 1.300000e-21    49</t>
  </si>
  <si>
    <t>a37395_scaf_00049       scaf_00049||5179888||5182201||PMZ_0008269-RA||1||CDS||1720943457||575||68.69    5179888 5182201 b37575_26       26||1831201||1833288||ENSGALG00000000639||-1||CDS||1751051359||25219||68.69     1833288 1831201 7.600000e-198   99</t>
  </si>
  <si>
    <t>a37395_scaf_00049       scaf_00049||6617269||6656662||PMZ_0045224-RA||1||CDS||1720944515||595||92.11    6617269 6656662 b37575_26       26||1683809||1703849||ENSGALG00000000583||1||CDS||1751139086||25199||92.11      1683809 1703849 9.000000e-05    100</t>
  </si>
  <si>
    <r>
      <t xml:space="preserve">Supplentary Table 18: </t>
    </r>
    <r>
      <rPr>
        <sz val="11"/>
        <color theme="1"/>
        <rFont val="Arial"/>
        <family val="2"/>
        <charset val="161"/>
      </rPr>
      <t>SynMap frog genome vs. lamprey scaffolds 10, 27, 49 (n=3)</t>
    </r>
  </si>
  <si>
    <t>https://genomevolution.org/r/13csx</t>
  </si>
  <si>
    <t>#1      90.0    a37395_scaf_00010       b52156_1        f       4</t>
  </si>
  <si>
    <t>a37395_scaf_00010       scaf_00010||7324806||7352505||PMZ_0034061-RA||1||CDS||1720939738||132||63.84    7324806 7352505 b52156_1        1||143803801||143804118||genomic_hit||1||genomic_hit||0||100||63.84     143803801       143804118       4.000000e-31    30</t>
  </si>
  <si>
    <t>a37395_scaf_00010       scaf_00010||7370839||7374395||PMZ_0030127-RA||1||CDS||1720939249||133||64.61    7370839 7374395 b52156_1        1||143845753||143846060||genomic_hit||1||genomic_hit||0||102||64.61     143845753       143846060       1.300000e-32    61</t>
  </si>
  <si>
    <t>a37395_scaf_00010       scaf_00010||7395929||7404263||PMZ_0042148-RA||-1||CDS||1720940400||134||74.69   7404263 7395929 b52156_1        1||143845899||143846060||genomic_hit||1||genomic_hit||0||103||74.69     143845899       143846060       1.400000e-27    87</t>
  </si>
  <si>
    <t>a37395_scaf_00010       scaf_00010||7726824||7766553||PMZ_0000277-RA||-1||CDS||1720937748||142||67.83   7766553 7726824 b52156_1        1||176276783||176276897||genomic_hit||1||genomic_hit||0||124||67.83     176276783       176276897       1.500000e-07    90</t>
  </si>
  <si>
    <t>#2      82.0    a37395_scaf_00010       b52156_1        f       5</t>
  </si>
  <si>
    <t>a37395_scaf_00010       scaf_00010||898849||900561||PMZ_0034105-RA||-1||CDS||1720939765||9||83.64       900561  898849  b52156_1        1||618546||618600||genomic_hit||1||genomic_hit||0||12||83.64    618546  618600  6.800000e-07    6</t>
  </si>
  <si>
    <t>a37395_scaf_00010       scaf_00010||972647||976998||PMZ_0042103-RA||1||CDS||1720939998||12||65.13       972647  976998  b52156_1        1||29359724||29359961||genomic_hit||1||genomic_hit||0||27||65.13        29359724        29359961        4.400000e-23    28</t>
  </si>
  <si>
    <t>a37395_scaf_00010       scaf_00010||977046||990750||PMZ_0034796-RA||1||CDS||1720939843||13||77.5        977046  990750  b52156_1        1||29370096||29370175||genomic_hit||1||genomic_hit||0||28||77.5 29370096        29370175        1.400000e-09    36</t>
  </si>
  <si>
    <t>a37395_scaf_00010       scaf_00010||1161695||1166681||PMZ_0037452-RA||1||CDS||1720939949||14||64.37     1161695 1166681 b52156_1        1||38971692||38971865||genomic_hit||1||genomic_hit||0||35||64.37        38971692        38971865        5.200000e-13    48</t>
  </si>
  <si>
    <t>a37395_scaf_00010       scaf_00010||1618131||1629826||PMZ_0034833-RA||1||CDS||1720939856||30||75.62     1618131 1629826 b52156_1        1||51751796||51751996||genomic_hit||1||genomic_hit||0||45||75.62        51751796        51751996        5.800000e-38    82</t>
  </si>
  <si>
    <t>#1      101.0   a37395_scaf_00010       b52156_2        f       5</t>
  </si>
  <si>
    <t>a37395_scaf_00010       scaf_00010||8628450||8655969||PMZ_0000257-RA||-1||CDS||1720937702||154||65.38   8655969 8628450 b52156_2        2||48681711||48681863||genomic_hit||1||genomic_hit||0||231||65.38       48681711        48681863        4.100000e-08    7</t>
  </si>
  <si>
    <t>a37395_scaf_00010       scaf_00010||9018078||9048246||PMZ_0017712-RA||-1||CDS||1720938553||164||73.68   9048246 9018078 b52156_2        2||49125497||49125629||genomic_hit||1||genomic_hit||0||235||73.68       49125497        49125629        5.900000e-19    25</t>
  </si>
  <si>
    <t>a37395_scaf_00010       scaf_00010||9935274||9986432||PMZ_0008122-RA||-1||CDS||1720938144||175||61.19   9986432 9935274 b52156_2        2||58540591||58541211||genomic_hit||1||genomic_hit||0||251||61.19       58540591        58541211        1.800000e-51    72</t>
  </si>
  <si>
    <t>a37395_scaf_00010       scaf_00010||10480194||10499632||PMZ_0004059-RA||-1||CDS||1720938021||181||71.3  10499632        10480194        b52156_2        2||61631655||61631769||genomic_hit||1||genomic_hit||0||271||71.3        61631655        61631769        1.900000e-12    80</t>
  </si>
  <si>
    <t>a37395_scaf_00010       scaf_00010||10518896||10544594||PMZ_0004060-RA||-1||CDS||1720938036||182||80.34 10544594        10518896        b52156_2        2||61664845||61665012||genomic_hit||1||genomic_hit||0||277||80.34       61664845        61665012        1.300000e-22    101</t>
  </si>
  <si>
    <t>#2      87.0    a37395_scaf_00010       b52156_2        f       6</t>
  </si>
  <si>
    <t>a37395_scaf_00010       scaf_00010||972647||976998||PMZ_0042103-RA||1||CDS||1720939998||12||65.94       972647  976998  b52156_2        2||109936386||109936614||genomic_hit||1||genomic_hit||0||572||65.94     109936386       109936614       1.500000e-23    22</t>
  </si>
  <si>
    <t>a37395_scaf_00010       scaf_00010||1161695||1166681||PMZ_0037452-RA||1||CDS||1720939949||14||69.03     1161695 1166681 b52156_2        2||110715492||110715646||genomic_hit||1||genomic_hit||0||575||69.03     110715492       110715646       2.600000e-17    38</t>
  </si>
  <si>
    <t>a37395_scaf_00010       scaf_00010||1180466||1195763||PMZ_0034432-RA||-1||CDS||1720939796||15||76.29    1195763 1180466 b52156_2        2||110876222||110876318||genomic_hit||1||genomic_hit||0||576||76.29     110876222       110876318       2.700000e-13    50</t>
  </si>
  <si>
    <t>a37395_scaf_00010       scaf_00010||1311997||1381242||PMZ_0033366-RA||1||CDS||1720939653||21||71.58     1311997 1381242 b52156_2        2||126826457||126826551||genomic_hit||1||genomic_hit||0||591||71.58     126826457       126826551       4.300000e-08    54</t>
  </si>
  <si>
    <t>a37395_scaf_00010       scaf_00010||1618131||1629826||PMZ_0034833-RA||1||CDS||1720939856||30||70.71     1618131 1629826 b52156_2        2||128995948||128996145||genomic_hit||1||genomic_hit||0||594||70.71     128995948       128996145       6.000000e-28    81</t>
  </si>
  <si>
    <t>a37395_scaf_00010       scaf_00010||2668887||2676335||PMZ_0031976-RA||1||CDS||1720939520||51||72.32     2668887 2676335 b52156_2        2||132888973||132889084||genomic_hit||1||genomic_hit||0||596||72.32     132888973       132889084       9.500000e-13    87</t>
  </si>
  <si>
    <t>#1      138.0   a37395_scaf_00010       b52156_2        r       7</t>
  </si>
  <si>
    <t>a37395_scaf_00010       scaf_00010||5713146||5725669||PMZ_0029399-RA||-1||CDS||1720939156||99||78.05    5725669 5713146 b52156_2        2||64251276||64251398||genomic_hit||1||genomic_hit||0||371||78.05       64251276        64251398        1.900000e-22    21</t>
  </si>
  <si>
    <t>a37395_scaf_00010       scaf_00010||6130086||6134197||PMZ_0042133-RA||1||CDS||1720940286||111||70.37    6130086 6134197 b52156_2        2||63963341||63963421||genomic_hit||1||genomic_hit||0||368||70.37       63963341        63963421        1.900000e-05    22</t>
  </si>
  <si>
    <t>a37395_scaf_00010       scaf_00010||7324806||7352505||PMZ_0034061-RA||1||CDS||1720939738||132||82.88    7324806 7352505 b52156_2        2||63294983||63295120||genomic_hit||1||genomic_hit||0||343||82.88       63294983        63295120        5.900000e-24    39</t>
  </si>
  <si>
    <t>a37395_scaf_00010       scaf_00010||7370839||7374395||PMZ_0030127-RA||1||CDS||1720939249||133||75.13    7370839 7374395 b52156_2        2||63287957||63288153||genomic_hit||1||genomic_hit||0||338||75.13       63287957        63288153        6.100000e-37    75</t>
  </si>
  <si>
    <t>a37395_scaf_00010       scaf_00010||7395929||7404263||PMZ_0042148-RA||-1||CDS||1720940400||134||77.71   7404263 7395929 b52156_2        2||63287957||63288116||genomic_hit||1||genomic_hit||0||337||77.71       63287957        63288116        6.000000e-31    105</t>
  </si>
  <si>
    <t>a37395_scaf_00010       scaf_00010||7405133||7410010||PMZ_0042149-RA||-1||CDS||1720940406||135||74.26   7410010 7405133 b52156_2        2||63279965||63280100||genomic_hit||1||genomic_hit||0||330||74.26       63279965        63280100        5.600000e-21    125</t>
  </si>
  <si>
    <t>a37395_scaf_00010       scaf_00010||7416984||7435720||PMZ_0042150-RA||-1||CDS||1720940410||136||71.2    7435720 7416984 b52156_2        2||63279131||63279255||genomic_hit||1||genomic_hit||0||328||71.2        63279131        63279255        4.700000e-14    138</t>
  </si>
  <si>
    <t>#2      93.0    a37395_scaf_00010       b52156_2        r       4</t>
  </si>
  <si>
    <t>a37395_scaf_00010       scaf_00010||9597979||9636693||PMZ_0031070-RA||1||CDS||1720939316||172||62.6     9597979 9636693 b52156_2        2||58540631||58540884||genomic_hit||1||genomic_hit||0||253||62.6        58540631        58540884        3.500000e-19    18</t>
  </si>
  <si>
    <t>a37395_scaf_00010       scaf_00010||9935274||9986432||PMZ_0008122-RA||-1||CDS||1720938144||175||61.19   9986432 9935274 b52156_2        2||58540591||58541211||genomic_hit||1||genomic_hit||0||251||61.19       58540591        58541211        1.800000e-51    68</t>
  </si>
  <si>
    <t>a37395_scaf_00010       scaf_00010||10346660||10412266||PMZ_0004057-RA||-1||CDS||1720937985||180||68.81 10412266        10346660        b52156_2        2||47912389||47912606||genomic_hit||1||genomic_hit||0||227||68.81       47912389        47912606        2.800000e-27    91</t>
  </si>
  <si>
    <t>a37395_scaf_00010       scaf_00010||10480194||10499632||PMZ_0004059-RA||-1||CDS||1720938021||181||65.0  10499632        10480194        b52156_2        2||36824474||36824593||genomic_hit||1||genomic_hit||0||201||65.0        36824474        36824593        3.100000e-06    93</t>
  </si>
  <si>
    <t>#3      83.0    a37395_scaf_00010       b52156_2        r       3</t>
  </si>
  <si>
    <t>a37395_scaf_00010       scaf_00010||1966169||1992601||PMZ_0034088-RA||-1||CDS||1720939747||36||69.85    1992601 1966169 b52156_2        2||47894107||47894378||genomic_hit||1||genomic_hit||0||217||69.85       47894107        47894378        4.900000e-40    39</t>
  </si>
  <si>
    <t>a37395_scaf_00010       scaf_00010||2025536||2048546||PMZ_0042112-RA||-1||CDS||1720940085||38||68.92    2048546 2025536 b52156_2        2||47862645||47862792||genomic_hit||1||genomic_hit||0||213||68.92       47862645        47862792        1.400000e-15    53</t>
  </si>
  <si>
    <t>a37395_scaf_00010       scaf_00010||2105452||2121949||PMZ_0035818-RA||-1||CDS||1720939890||39||59.92    2121949 2105452 b52156_2        2||47757492||47757980||genomic_hit||1||genomic_hit||0||211||59.92       47757492        47757980        1.300000e-31    83</t>
  </si>
  <si>
    <t>#4      83.0    a37395_scaf_00010       b52156_2        r       4</t>
  </si>
  <si>
    <t>a37395_scaf_00010       scaf_00010||3792713||3825465||PMZ_0027892-RA||-1||CDS||1720938937||69||77.5     3825465 3792713 b52156_2        2||63241008||63241087||genomic_hit||1||genomic_hit||0||327||77.5        63241008        63241087        1.600000e-09    8</t>
  </si>
  <si>
    <t>a37395_scaf_00010       scaf_00010||3880924||3896915||PMZ_0029004-RA||-1||CDS||1720939070||72||52.69    3896915 3880924 b52156_2        2||62090729||62091398||genomic_hit||1||genomic_hit||0||307||52.69       62090729        62091398        8.000000e-06    10</t>
  </si>
  <si>
    <t>a37395_scaf_00010       scaf_00010||3951291||3964456||PMZ_0042118-RA||1||CDS||1720940176||73||72.29     3951291 3964456 b52156_2        2||61904253||61904483||genomic_hit||1||genomic_hit||0||303||72.29       61904253        61904483        4.700000e-38    47</t>
  </si>
  <si>
    <t>a37395_scaf_00010       scaf_00010||3968145||4005765||PMZ_0029003-RA||1||CDS||1720939054||74||73.06     3968145 4005765 b52156_2        2||61871617||61871844||genomic_hit||1||genomic_hit||0||295||73.06       61871617        61871844        9.300000e-37    83</t>
  </si>
  <si>
    <t>#1      287.0   a37395_scaf_00010       b52156_3        f       15</t>
  </si>
  <si>
    <t>a37395_scaf_00010       scaf_00010||7181446||7196826||PMZ_0042147-RA||-1||CDS||1720940389||130||72.79   7196826 7181446 b52156_3        3||68738698||68738850||genomic_hit||1||genomic_hit||0||1158||72.79      68738698        68738850        3.000000e-18    17</t>
  </si>
  <si>
    <t>a37395_scaf_00010       scaf_00010||7324806||7352505||PMZ_0034061-RA||1||CDS||1720939738||132||68.22    7324806 7352505 b52156_3        3||69412323||69412451||genomic_hit||1||genomic_hit||0||1172||68.22      69412323        69412451        1.500000e-11    27</t>
  </si>
  <si>
    <t>a37395_scaf_00010       scaf_00010||7370839||7374395||PMZ_0030127-RA||1||CDS||1720939249||133||66.49    7370839 7374395 b52156_3        3||69432240||69432424||genomic_hit||1||genomic_hit||0||1177||66.49      69432240        69432424        1.200000e-18    44</t>
  </si>
  <si>
    <t>a37395_scaf_00010       scaf_00010||7395929||7404263||PMZ_0042148-RA||-1||CDS||1720940400||134||73.91   7404263 7395929 b52156_3        3||69432264||69432424||genomic_hit||1||genomic_hit||0||1178||73.91      69432264        69432424        3.700000e-26    69</t>
  </si>
  <si>
    <t>a37395_scaf_00010       scaf_00010||7649275||7704377||PMZ_0026021-RA||-1||CDS||1720938725||141||77.08   7704377 7649275 b52156_3        3||70231621||70231716||genomic_hit||1||genomic_hit||0||1196||77.08      70231621        70231716        2.300000e-13    78</t>
  </si>
  <si>
    <t>a37395_scaf_00010       scaf_00010||7726824||7766553||PMZ_0000277-RA||-1||CDS||1720937748||142||70.65   7766553 7726824 b52156_3        3||70277720||70278052||genomic_hit||1||genomic_hit||0||1202||70.65      70277720        70278052        2.600000e-42    119</t>
  </si>
  <si>
    <t>a37395_scaf_00010       scaf_00010||7817656||7828199||PMZ_0042151-RA||-1||CDS||1720940420||143||86.0    7828199 7817656 b52156_3        3||70347326||70347375||genomic_hit||1||genomic_hit||0||1211||86.0       70347326        70347375        1.000000e-05    124</t>
  </si>
  <si>
    <t>a37395_scaf_00010       scaf_00010||8444758||8464536||PMZ_0000264-RA||1||CDS||1720937722||150||69.7     8444758 8464536 b52156_3        3||70623590||70623754||genomic_hit||1||genomic_hit||0||1221||69.7       70623590        70623754        1.400000e-19    142</t>
  </si>
  <si>
    <t>a37395_scaf_00010       scaf_00010||8471171||8477370||PMZ_0029973-RA||-1||CDS||1720939218||151||64.34   8477370 8471171 b52156_3        3||71481619||71482661||genomic_hit||1||genomic_hit||0||1243||64.34      71481619        71482661        3.100000e-128   189</t>
  </si>
  <si>
    <t>a37395_scaf_00010       scaf_00010||8628450||8655969||PMZ_0000257-RA||-1||CDS||1720937702||154||72.28   8655969 8628450 b52156_3        3||71511011||71511108||genomic_hit||1||genomic_hit||0||1248||72.28      71511011        71511108        1.100000e-06    195</t>
  </si>
  <si>
    <t>a37395_scaf_00010       scaf_00010||8668131||8669825||PMZ_0000256-RA||-1||CDS||1720937697||155||74.6    8669825 8668131 b52156_3        3||71622246||71622371||genomic_hit||1||genomic_hit||0||1253||74.6       71622246        71622371        2.000000e-19    213</t>
  </si>
  <si>
    <t>a37395_scaf_00010       scaf_00010||8694998||8703378||PMZ_0000254-RA||-1||CDS||1720937676||157||60.86   8703378 8694998 b52156_3        3||71658452||71658884||genomic_hit||1||genomic_hit||0||1255||60.86      71658452        71658884        3.600000e-31    243</t>
  </si>
  <si>
    <t>a37395_scaf_00010       scaf_00010||8714348||8726225||PMZ_0029970-RA||-1||CDS||1720939197||158||66.42   8726225 8714348 b52156_3        3||72321025||72321161||genomic_hit||1||genomic_hit||0||1283||66.42      72321025        72321161        3.100000e-10    249</t>
  </si>
  <si>
    <t>a37395_scaf_00010       scaf_00010||10295378||10324865||PMZ_0004055-RA||-1||CDS||1720937956||178||67.22 10324865        10295378        b52156_3        3||74641281||74641460||genomic_hit||1||genomic_hit||0||1298||67.22      74641281        74641460        1.700000e-18    263</t>
  </si>
  <si>
    <t>a37395_scaf_00010       scaf_00010||10648437||10676961||PMZ_0030534-RA||-1||CDS||1720939284||188||68.81 10676961        10648437        b52156_3        3||75075014||75075215||genomic_hit||1||genomic_hit||0||1301||68.81      75075014        75075215        4.100000e-25    287</t>
  </si>
  <si>
    <t>#2      170.0   a37395_scaf_00010       b52156_3        f       9</t>
  </si>
  <si>
    <t>a37395_scaf_00010       scaf_00010||5863383||5884847||PMZ_0017407-RA||-1||CDS||1720938509||103||68.89   5884847 5863383 b52156_3        3||56913922||56914011||genomic_hit||1||genomic_hit||0||955||68.89       56913922        56914011        6.300000e-05    4</t>
  </si>
  <si>
    <t>a37395_scaf_00010       scaf_00010||5907702||5942780||PMZ_0031116-RA||-1||CDS||1720939343||105||73.2    5942780 5907702 b52156_3        3||56932734||56932886||genomic_hit||1||genomic_hit||0||956||73.2        56932734        56932886        1.700000e-22    25</t>
  </si>
  <si>
    <t>a37395_scaf_00010       scaf_00010||6049715||6064400||PMZ_0042129-RA||1||CDS||1720940253||106||76.03    6049715 6064400 b52156_3        3||57112931||57113051||genomic_hit||1||genomic_hit||0||957||76.03       57112931        57113051        4.600000e-19    43</t>
  </si>
  <si>
    <t>a37395_scaf_00010       scaf_00010||6073958||6080144||PMZ_0042130-RA||-1||CDS||1720940266||108||56.25   6080144 6073958 b52156_3        3||57263034||57263705||genomic_hit||1||genomic_hit||0||958||56.25       57263034        57263705        4.400000e-29    71</t>
  </si>
  <si>
    <t>a37395_scaf_00010       scaf_00010||6090611||6114767||PMZ_0042131-RA||-1||CDS||1720940271||109||59.87   6114767 6090611 b52156_3        3||57276758||57277203||genomic_hit||1||genomic_hit||0||959||59.87       57276758        57277203        5.800000e-28    98</t>
  </si>
  <si>
    <t>a37395_scaf_00010       scaf_00010||6148620||6150395||PMZ_0042134-RA||-1||CDS||1720940291||112||67.3    6150395 6148620 b52156_3        3||57356338||57356866||genomic_hit||1||genomic_hit||0||963||67.3        57356338        57356866        6.600000e-76    148</t>
  </si>
  <si>
    <t>a37395_scaf_00010       scaf_00010||6452087||6456453||PMZ_0042136-RA||1||CDS||1720940299||115||80.88    6452087 6456453 b52156_3        3||57776760||57776827||genomic_hit||1||genomic_hit||0||968||80.88       57776760        57776827        3.000000e-09    156</t>
  </si>
  <si>
    <t>a37395_scaf_00010       scaf_00010||6456540||6461914||PMZ_0042137-RA||1||CDS||1720940305||116||71.96    6456540 6461914 b52156_3        3||57782978||57783084||genomic_hit||1||genomic_hit||0||972||71.96       57782978        57783084        4.100000e-12    167</t>
  </si>
  <si>
    <t>a37395_scaf_00010       scaf_00010||6525184||6555354||PMZ_0042139-RA||1||CDS||1720940321||118||67.74    6525184 6555354 b52156_3        3||57961761||57961853||genomic_hit||1||genomic_hit||0||974||67.74       57961761        57961853        1.400000e-04    170</t>
  </si>
  <si>
    <t>#4      84.0    a37395_scaf_00010       b52156_3        f       4</t>
  </si>
  <si>
    <t>a37395_scaf_00010       scaf_00010||1966169||1992601||PMZ_0034088-RA||-1||CDS||1720939747||36||66.18    1992601 1966169 b52156_3        3||75784437||75784708||genomic_hit||1||genomic_hit||0||1337||66.18      75784437        75784708        1.700000e-30    29</t>
  </si>
  <si>
    <t>a37395_scaf_00010       scaf_00010||2025536||2048546||PMZ_0042112-RA||-1||CDS||1720940085||38||65.38    2048546 2025536 b52156_3        3||75818480||75818583||genomic_hit||1||genomic_hit||0||1339||65.38      75818480        75818583        3.900000e-04    32</t>
  </si>
  <si>
    <t>a37395_scaf_00010       scaf_00010||2105452||2121949||PMZ_0035818-RA||-1||CDS||1720939890||39||55.7     2121949 2105452 b52156_3        3||76132762||76133372||genomic_hit||1||genomic_hit||0||1340||55.7       76132762        76133372        9.800000e-19    50</t>
  </si>
  <si>
    <t>a37395_scaf_00010       scaf_00010||2240450||2349585||PMZ_0042113-RA||1||CDS||1720940096||40||79.75     2240450 2349585 b52156_3        3||76608433||76608655||genomic_hit||1||genomic_hit||0||1347||79.75      76608433        76608655        1.100000e-34    84</t>
  </si>
  <si>
    <t>#6      82.0    a37395_scaf_00010       b52156_3        f       3</t>
  </si>
  <si>
    <t>a37395_scaf_00010       scaf_00010||12451285||12503826||PMZ_0002542-RA||-1||CDS||1720937905||216||68.78 12503826        12451285        b52156_3        3||40728370||40728606||genomic_hit||1||genomic_hit||0||719||68.78       40728370        40728606        5.600000e-31    30</t>
  </si>
  <si>
    <t>a37395_scaf_00010       scaf_00010||12524276||12621450||PMZ_0011022-RA||1||CDS||1720938239||217||76.16  12524276        12621450        b52156_3        3||40761665||40761836||genomic_hit||1||genomic_hit||0||727||76.16       40761665        40761836        3.700000e-26    55</t>
  </si>
  <si>
    <t>a37395_scaf_00010       scaf_00010||13463913||13540065||PMZ_0042168-RA||-1||CDS||1720940545||230||69.64 13540065        13463913        b52156_3        3||41567465||41567688||genomic_hit||1||genomic_hit||0||746||69.64       41567465        41567688        5.600000e-31    82</t>
  </si>
  <si>
    <t>#7      77.0    a37395_scaf_00010       b52156_3        f       8</t>
  </si>
  <si>
    <t>a37395_scaf_00010       scaf_00010||7128362||7160806||PMZ_0026024-RA||-1||CDS||1720938758||128||75.61   7160806 7128362 b52156_3        3||68811976||68812109||genomic_hit||1||genomic_hit||0||1166||75.61      68811976        68812109        1.200000e-18    17</t>
  </si>
  <si>
    <t>a37395_scaf_00010       scaf_00010||7405133||7410010||PMZ_0042149-RA||-1||CDS||1720940406||135||71.54   7410010 7405133 b52156_3        3||69424687||69424816||genomic_hit||1||genomic_hit||0||1173||71.54      69424687        69424816        3.500000e-16    32</t>
  </si>
  <si>
    <t>a37395_scaf_00010       scaf_00010||7649275||7704377||PMZ_0026021-RA||-1||CDS||1720938725||141||79.37   7704377 7649275 b52156_3        3||70235547||70235609||genomic_hit||1||genomic_hit||0||1197||79.37      70235547        70235609        3.200000e-06    34</t>
  </si>
  <si>
    <t>a37395_scaf_00010       scaf_00010||7726824||7766553||PMZ_0000277-RA||-1||CDS||1720937748||142||60.08   7766553 7726824 b52156_3        3||70289518||70289762||genomic_hit||1||genomic_hit||0||1209||60.08      70289518        70289762        1.700000e-08    41</t>
  </si>
  <si>
    <t>a37395_scaf_00010       scaf_00010||7817656||7828199||PMZ_0042151-RA||-1||CDS||1720940420||143||65.87   7828199 7817656 b52156_3        3||70346002||70346127||genomic_hit||1||genomic_hit||0||1210||65.87      70346002        70346127        1.300000e-07    47</t>
  </si>
  <si>
    <t>a37395_scaf_00010       scaf_00010||8444758||8464536||PMZ_0000264-RA||1||CDS||1720937722||150||71.72    8444758 8464536 b52156_3        3||70423054||70423152||genomic_hit||1||genomic_hit||0||1213||71.72      70423054        70423152        4.200000e-09    55</t>
  </si>
  <si>
    <t>a37395_scaf_00010       scaf_00010||8558191||8582945||PMZ_0026019-RA||1||CDS||1720938695||153||65.54    8558191 8582945 b52156_3        3||70992548||70992695||genomic_hit||1||genomic_hit||0||1237||65.54      70992548        70992695        1.300000e-10    61</t>
  </si>
  <si>
    <t>a37395_scaf_00010       scaf_00010||8741743||8782226||PMZ_0028261-RA||-1||CDS||1720939024||159||76.47   8782226 8741743 b52156_3        3||72073282||72073462||genomic_hit||1||genomic_hit||0||1267||76.47      72073282        72073462        7.100000e-23    77</t>
  </si>
  <si>
    <t>#1      189.0   a37395_scaf_00010       b52156_3        r       9</t>
  </si>
  <si>
    <t>a37395_scaf_00010       scaf_00010||12654136||12675190||PMZ_0013447-RA||1||CDS||1720938423||218||63.2   12654136        12675190        b52156_3        3||42381230||42381777||genomic_hit||1||genomic_hit||0||778||63.2        42381230        42381777        2.800000e-52    50</t>
  </si>
  <si>
    <t>a37395_scaf_00010       scaf_00010||13092113||13127681||PMZ_0026857-RA||-1||CDS||1720938831||224||65.09 13127681        13092113        b52156_3        3||41902998||41903229||genomic_hit||1||genomic_hit||0||767||65.09       41902998        41903229        4.400000e-22    71</t>
  </si>
  <si>
    <t>a37395_scaf_00010       scaf_00010||13130346||13176723||PMZ_0001644-RA||-1||CDS||1720937830||225||69.39 13176723        13130346        b52156_3        3||41860322||41860518||genomic_hit||1||genomic_hit||0||762||69.39       41860322        41860518        1.500000e-21    91</t>
  </si>
  <si>
    <t>a37395_scaf_00010       scaf_00010||13192810||13261501||PMZ_0009203-RA||-1||CDS||1720938201||226||78.72 13261501        13192810        b52156_3        3||41812486||41812674||genomic_hit||1||genomic_hit||0||758||78.72       41812486        41812674        2.900000e-27    117</t>
  </si>
  <si>
    <t>a37395_scaf_00010       scaf_00010||13337031||13419097||PMZ_0001646-RA||-1||CDS||1720937846||228||79.2  13419097        13337031        b52156_3        3||41680871||41681097||genomic_hit||1||genomic_hit||0||753||79.2        41680871        41681097        1.100000e-23    140</t>
  </si>
  <si>
    <t>a37395_scaf_00010       scaf_00010||13463913||13540065||PMZ_0042168-RA||-1||CDS||1720940545||230||69.64 13540065        13463913        b52156_3        3||41567465||41567688||genomic_hit||1||genomic_hit||0||746||69.64       41567465        41567688        5.600000e-31    170</t>
  </si>
  <si>
    <t>a37395_scaf_00010       scaf_00010||14266407||14272743||PMZ_0042171-RA||1||CDS||1720940566||236||68.42  14266407        14272743        b52156_3        3||40988710||40988823||genomic_hit||1||genomic_hit||0||739||68.42       40988710        40988823        1.700000e-09    178</t>
  </si>
  <si>
    <t>a37395_scaf_00010       scaf_00010||14478240||14524294||PMZ_0042173-RA||1||CDS||1720940593||240||73.03  14478240        14524294        b52156_3        3||40882680||40882768||genomic_hit||1||genomic_hit||0||737||73.03       40882680        40882768        1.900000e-08    185</t>
  </si>
  <si>
    <t>a37395_scaf_00010       scaf_00010||15526289||15544138||PMZ_0012176-RA||-1||CDS||1720938329||260||64.23 15544138        15526289        b52156_3        3||15538983||15539119||genomic_hit||1||genomic_hit||0||702||64.23       15538983        15539119        9.400000e-08    189</t>
  </si>
  <si>
    <t>#2      126.0   a37395_scaf_00010       b52156_3        r       3</t>
  </si>
  <si>
    <t>a37395_scaf_00010       scaf_00010||4901348||4964404||PMZ_0028285-RA||-1||CDS||1720939042||90||65.45    4964404 4901348 b52156_3        3||61282113||61282685||genomic_hit||1||genomic_hit||0||1030||65.45      61282113        61282685        7.200000e-73    50</t>
  </si>
  <si>
    <t>a37395_scaf_00010       scaf_00010||5676233||5677356||PMZ_0042126-RA||1||CDS||1720940232||98||70.0      5676233 5677356 b52156_3        3||60873364||60873743||genomic_hit||1||genomic_hit||0||1022||70.0       60873364        60873743        2.000000e-61    100</t>
  </si>
  <si>
    <t>a37395_scaf_00010       scaf_00010||5713146||5725669||PMZ_0029399-RA||-1||CDS||1720939156||99||81.45    5725669 5713146 b52156_3        3||60848396||60848519||genomic_hit||1||genomic_hit||0||1019||81.45      60848396        60848519        8.900000e-27    126</t>
  </si>
  <si>
    <t>#3      86.0    a37395_scaf_00010       b52156_3        r       5</t>
  </si>
  <si>
    <t>a37395_scaf_00010       scaf_00010||6649905||6689125||PMZ_0042141-RA||1||CDS||1720940340||120||73.26    6649905 6689125 b52156_3        3||67032377||67032462||genomic_hit||1||genomic_hit||0||1116||73.26      67032377        67032462        6.500000e-08    7</t>
  </si>
  <si>
    <t>a37395_scaf_00010       scaf_00010||6703619||6710132||PMZ_0042142-RA||1||CDS||1720940355||121||75.32    6703619 6710132 b52156_3        3||66988483||66988559||genomic_hit||1||genomic_hit||0||1113||75.32      66988483        66988559        1.400000e-07    13</t>
  </si>
  <si>
    <t>a37395_scaf_00010       scaf_00010||6714705||6717840||PMZ_0042143-RA||1||CDS||1720940364||122||75.29    6714705 6717840 b52156_3        3||66983078||66983162||genomic_hit||1||genomic_hit||0||1112||75.29      66983078        66983162        5.400000e-10    22</t>
  </si>
  <si>
    <t>a37395_scaf_00010       scaf_00010||6878230||6881990||PMZ_0042144-RA||1||CDS||1720940369||123||68.4     6878230 6881990 b52156_3        3||66886204||66886627||genomic_hit||1||genomic_hit||0||1111||68.4       66886204        66886627        5.100000e-46    67</t>
  </si>
  <si>
    <t>a37395_scaf_00010       scaf_00010||7041056||7073519||PMZ_0042145-RA||-1||CDS||1720940374||126||68.57   7073519 7041056 b52156_3        3||66401488||66401662||genomic_hit||1||genomic_hit||0||1106||68.57      66401488        66401662        8.700000e-20    86</t>
  </si>
  <si>
    <t>#4      84.0    a37395_scaf_00010       b52156_3        r       4</t>
  </si>
  <si>
    <t>a37395_scaf_00010       scaf_00010||7726824||7766553||PMZ_0000277-RA||-1||CDS||1720937748||142||70.65   7766553 7726824 b52156_3        3||70277720||70278052||genomic_hit||1||genomic_hit||0||1202||70.65      70277720        70278052        2.600000e-42    41</t>
  </si>
  <si>
    <t>a37395_scaf_00010       scaf_00010||7875055||7901950||PMZ_0026020-RA||-1||CDS||1720938712||145||78.35   7901950 7875055 b52156_3        3||69978624||69978720||genomic_hit||1||genomic_hit||0||1193||78.35      69978624        69978720        2.900000e-15    55</t>
  </si>
  <si>
    <t>a37395_scaf_00010       scaf_00010||8444758||8464536||PMZ_0000264-RA||1||CDS||1720937722||150||66.97    8444758 8464536 b52156_3        3||69560669||69560889||genomic_hit||1||genomic_hit||0||1184||66.97      69560669        69560889        2.400000e-24    78</t>
  </si>
  <si>
    <t>a37395_scaf_00010       scaf_00010||8558191||8582945||PMZ_0026019-RA||1||CDS||1720938695||153||66.39    8558191 8582945 b52156_3        3||69551206||69551324||genomic_hit||1||genomic_hit||0||1183||66.39      69551206        69551324        2.900000e-07    84</t>
  </si>
  <si>
    <t>#5      81.0    a37395_scaf_00010       b52156_3        r       4</t>
  </si>
  <si>
    <t>a37395_scaf_00010       scaf_00010||11483146||11485769||PMZ_0003210-RA||-1||CDS||1720937935||205||58.06 11485769        11483146        b52156_3        3||56542996||56543336||genomic_hit||1||genomic_hit||0||954||58.06       56542996        56543336        7.600000e-15    14</t>
  </si>
  <si>
    <t>a37395_scaf_00010       scaf_00010||11589933||11596732||PMZ_0042161-RA||1||CDS||1720940504||206||72.73  11589933        11596732        b52156_3        3||56348457||56348566||genomic_hit||1||genomic_hit||0||949||72.73       56348457        56348566        1.200000e-13    26</t>
  </si>
  <si>
    <t>a37395_scaf_00010       scaf_00010||11954340||11969247||PMZ_0042163-RA||-1||CDS||1720940515||210||64.85 11969247        11954340        b52156_3        3||55974494||55974914||genomic_hit||1||genomic_hit||0||941||64.85       55974494        55974914        2.500000e-48    73</t>
  </si>
  <si>
    <t>a37395_scaf_00010       scaf_00010||12654136||12675190||PMZ_0013447-RA||1||CDS||1720938423||218||59.82  12654136        12675190        b52156_3        3||55974494||55974712||genomic_hit||1||genomic_hit||0||940||59.82       55974494        55974712        2.300000e-09    81</t>
  </si>
  <si>
    <t>#6      79.0    a37395_scaf_00010       b52156_3        r       6</t>
  </si>
  <si>
    <t>a37395_scaf_00010       scaf_00010||2394687||2401786||PMZ_0042115-RA||1||CDS||1720940133||42||59.27     2394687 2401786 b52156_3        3||68307433||68308001||genomic_hit||1||genomic_hit||0||1150||59.27      68307433        68308001        4.600000e-36    35</t>
  </si>
  <si>
    <t>a37395_scaf_00010       scaf_00010||2402768||2452261||PMZ_0031118-RA||-1||CDS||1720939387||43||69.66    2452261 2402768 b52156_3        3||68084539||68084627||genomic_hit||1||genomic_hit||0||1140||69.66      68084539        68084627        1.100000e-04    39</t>
  </si>
  <si>
    <t>a37395_scaf_00010       scaf_00010||2473975||2494944||PMZ_0019055-RA||1||CDS||1720938590||44||65.8      2473975 2494944 b52156_3        3||67702826||67703050||genomic_hit||1||genomic_hit||0||1135||65.8       67702826        67703050        1.900000e-16    54</t>
  </si>
  <si>
    <t>a37395_scaf_00010       scaf_00010||2499480||2512723||PMZ_0031605-RA||-1||CDS||1720939444||45||72.73    2512723 2499480 b52156_3        3||67608986||67609073||genomic_hit||1||genomic_hit||0||1126||72.73      67608986        67609073        1.100000e-07    61</t>
  </si>
  <si>
    <t>a37395_scaf_00010       scaf_00010||3582251||3616961||PMZ_0048023-RA||1||CDS||1720940776||60||71.43     3582251 3616961 b52156_3        3||65925785||65925952||genomic_hit||1||genomic_hit||0||1099||71.43      65925785        65925952        1.400000e-22    76</t>
  </si>
  <si>
    <t>a37395_scaf_00010       scaf_00010||3666316||3684912||PMZ_0011158-RA||-1||CDS||1720938270||64||81.08    3684912 3666316 b52156_3        3||62233631||62233704||genomic_hit||1||genomic_hit||0||1069||81.08      62233631        62233704        2.200000e-10    79</t>
  </si>
  <si>
    <t>#1      205.0   a37395_scaf_00010       b52156_4        f       8</t>
  </si>
  <si>
    <t>a37395_scaf_00010       scaf_00010||7324806||7352505||PMZ_0034061-RA||1||CDS||1720939738||132||80.18    7324806 7352505 b52156_4        4||116380460||116380601||genomic_hit||1||genomic_hit||0||1662||80.18    116380460       116380601       4.300000e-21    20</t>
  </si>
  <si>
    <t>a37395_scaf_00010       scaf_00010||7370839||7374395||PMZ_0030127-RA||1||CDS||1720939249||133||80.63    7370839 7374395 b52156_4        4||116382085||116382275||genomic_hit||1||genomic_hit||0||1667||80.63    116382085       116382275       1.200000e-45    64</t>
  </si>
  <si>
    <t>a37395_scaf_00010       scaf_00010||7395929||7404263||PMZ_0042148-RA||-1||CDS||1720940400||134||78.88   7404263 7395929 b52156_4        4||116382115||116382275||genomic_hit||1||genomic_hit||0||1668||78.88    116382115       116382275       7.900000e-34    97</t>
  </si>
  <si>
    <t>a37395_scaf_00010       scaf_00010||7405133||7410010||PMZ_0042149-RA||-1||CDS||1720940406||135||75.38   7410010 7405133 b52156_4        4||116550220||116550349||genomic_hit||1||genomic_hit||0||1674||75.38    116550220       116550349       5.600000e-21    117</t>
  </si>
  <si>
    <t>a37395_scaf_00010       scaf_00010||8444758||8464536||PMZ_0000264-RA||1||CDS||1720937722||150||77.42    8444758 8464536 b52156_4        4||116617815||116617938||genomic_hit||1||genomic_hit||0||1688||77.42    116617815       116617938       5.200000e-21    134</t>
  </si>
  <si>
    <t>a37395_scaf_00010       scaf_00010||8558191||8582945||PMZ_0026019-RA||1||CDS||1720938695||153||70.51    8558191 8582945 b52156_4        4||116617820||116617975||genomic_hit||1||genomic_hit||0||1691||70.51    116617820       116617975       3.500000e-19    152</t>
  </si>
  <si>
    <t>a37395_scaf_00010       scaf_00010||9084007||9088629||PMZ_0005018-RA||1||CDS||1720938090||165||60.88    9084007 9088629 b52156_4        4||116712726||116713410||genomic_hit||1||genomic_hit||0||1694||60.88    116712726       116713410       8.600000e-60    199</t>
  </si>
  <si>
    <t>a37395_scaf_00010       scaf_00010||10188271||10207371||PMZ_0004052-RA||-1||CDS||1720937942||176||65.31 10207371        10188271        b52156_4        4||116772661||116772807||genomic_hit||1||genomic_hit||0||1696||65.31    116772661       116772807       1.400000e-10    205</t>
  </si>
  <si>
    <t>#2      141.0   a37395_scaf_00010       b52156_4        f       7</t>
  </si>
  <si>
    <t>a37395_scaf_00010       scaf_00010||7526031||7548638||PMZ_0000282-RA||1||CDS||1720937806||137||70.91    7526031 7548638 b52156_4        4||115393241||115393460||genomic_hit||1||genomic_hit||0||1607||70.91    115393241       115393460       2.900000e-32    31</t>
  </si>
  <si>
    <t>a37395_scaf_00010       scaf_00010||7609737||7611945||PMZ_0000280-RA||-1||CDS||1720937761||139||79.87   7611945 7609737 b52156_4        4||115432386||115432560||genomic_hit||1||genomic_hit||0||1615||79.87    115432386       115432560       1.400000e-34    64</t>
  </si>
  <si>
    <t>a37395_scaf_00010       scaf_00010||7615051||7629734||PMZ_0030126-RA||-1||CDS||1720939242||140||79.58   7629734 7615051 b52156_4        4||115434534||115434675||genomic_hit||1||genomic_hit||0||1626||79.58    115434534       115434675       2.400000e-29    92</t>
  </si>
  <si>
    <t>a37395_scaf_00010       scaf_00010||8311997||8315069||PMZ_0000270-RA||1||CDS||1720937740||147||70.91    8311997 8315069 b52156_4        4||115521412||115521521||genomic_hit||1||genomic_hit||0||1630||70.91    115521412       115521521       4.300000e-11    102</t>
  </si>
  <si>
    <t>a37395_scaf_00010       scaf_00010||8320454||8328437||PMZ_0048123-RA||1||CDS||1720940823||148||68.37    8320454 8328437 b52156_4        4||115522702||115522799||genomic_hit||1||genomic_hit||0||1631||68.37    115522702       115522799       6.500000e-07    108</t>
  </si>
  <si>
    <t>a37395_scaf_00010       scaf_00010||8444758||8464536||PMZ_0000264-RA||1||CDS||1720937722||150||64.71    8444758 8464536 b52156_4        4||116325306||116325526||genomic_hit||1||genomic_hit||0||1654||64.71    116325306       116325526       1.400000e-19    123</t>
  </si>
  <si>
    <t>a37395_scaf_00010       scaf_00010||8558191||8582945||PMZ_0026019-RA||1||CDS||1720938695||153||66.84    8558191 8582945 b52156_4        4||116330475||116330664||genomic_hit||1||genomic_hit||0||1655||66.84    116330475       116330664       3.500000e-19    141</t>
  </si>
  <si>
    <t>#3      137.0   a37395_scaf_00010       b52156_4        f       5</t>
  </si>
  <si>
    <t>a37395_scaf_00010       scaf_00010||6649905||6689125||PMZ_0042141-RA||1||CDS||1720940340||120||73.77    6649905 6689125 b52156_4        4||125934493||125934647||genomic_hit||1||genomic_hit||0||2020||73.77    125934493       125934647       1.700000e-16    15</t>
  </si>
  <si>
    <t>a37395_scaf_00010       scaf_00010||6878230||6881990||PMZ_0042144-RA||1||CDS||1720940369||123||67.45    6878230 6881990 b52156_4        4||126644863||126645323||genomic_hit||1||genomic_hit||0||2043||67.45    126644863       126645323       3.500000e-63    62</t>
  </si>
  <si>
    <t>a37395_scaf_00010       scaf_00010||6946493||6985647||PMZ_0014417-RA||-1||CDS||1720938430||124||80.58   6985647 6946493 b52156_4        4||126862827||126862965||genomic_hit||1||genomic_hit||0||2053||80.58    126862827       126862965       2.600000e-29    90</t>
  </si>
  <si>
    <t>a37395_scaf_00010       scaf_00010||7004218||7030477||PMZ_0027963-RA||-1||CDS||1720938971||125||69.23   7030477 7004218 b52156_4        4||127056679||127056893||genomic_hit||1||genomic_hit||0||2073||69.23    127056679       127056893       9.000000e-22    108</t>
  </si>
  <si>
    <t>a37395_scaf_00010       scaf_00010||7041056||7073519||PMZ_0042145-RA||-1||CDS||1720940374||126||73.77   7073519 7041056 b52156_4        4||127072114||127072296||genomic_hit||1||genomic_hit||0||2076||73.77    127072114       127072296       2.800000e-30    137</t>
  </si>
  <si>
    <t>#4      131.0   a37395_scaf_00010       b52156_4        f       4</t>
  </si>
  <si>
    <t>a37395_scaf_00010       scaf_00010||12654136||12675190||PMZ_0013447-RA||1||CDS||1720938423||218||66.37  12654136        12675190        b52156_4        4||120939919||120940254||genomic_hit||1||genomic_hit||0||1878||66.37    120939919       120940254       2.600000e-41    40</t>
  </si>
  <si>
    <t>a37395_scaf_00010       scaf_00010||12744280||12790360||PMZ_0027680-RA||-1||CDS||1720938918||219||74.55 12790360        12744280        b52156_4        4||121202803||121203026||genomic_hit||1||genomic_hit||0||1887||74.55    121202803       121203026       4.700000e-41    80</t>
  </si>
  <si>
    <t>a37395_scaf_00010       scaf_00010||12814549||12828366||PMZ_0030446-RA||-1||CDS||1720939264||220||73.17 12828366        12814549        b52156_4        4||121217236||121217399||genomic_hit||1||genomic_hit||0||1897||73.17    121217236       121217399       7.000000e-26    105</t>
  </si>
  <si>
    <t>a37395_scaf_00010       scaf_00010||12828776||12867175||PMZ_0042166-RA||-1||CDS||1720940533||221||73.89 12867175        12828776        b52156_4        4||121220769||121220946||genomic_hit||1||genomic_hit||0||1900||73.89    121220769       121220946       3.600000e-27    131</t>
  </si>
  <si>
    <t>#5      100.0   a37395_scaf_00010       b52156_4        f       3</t>
  </si>
  <si>
    <t>a37395_scaf_00010       scaf_00010||1966169||1992601||PMZ_0034088-RA||-1||CDS||1720939747||36||84.21    1992601 1966169 b52156_4        4||123633317||123633562||genomic_hit||1||genomic_hit||0||1979||84.21    123633317       123633562       4.000000e-38    37</t>
  </si>
  <si>
    <t>a37395_scaf_00010       scaf_00010||2025536||2048546||PMZ_0042112-RA||-1||CDS||1720940085||38||72.81    2048546 2025536 b52156_4        4||123683935||123684048||genomic_hit||1||genomic_hit||0||1985||72.81    123683935       123684048       1.100000e-13    50</t>
  </si>
  <si>
    <t>a37395_scaf_00010       scaf_00010||2105452||2121949||PMZ_0035818-RA||-1||CDS||1720939890||39||62.0     2121949 2105452 b52156_4        4||123802847||123803464||genomic_hit||1||genomic_hit||0||1986||62.0     123802847       123803464       2.200000e-56    100</t>
  </si>
  <si>
    <t>#6      82.0    a37395_scaf_00010       b52156_4        f       4</t>
  </si>
  <si>
    <t>a37395_scaf_00010       scaf_00010||6148620||6150395||PMZ_0042134-RA||-1||CDS||1720940291||112||71.81   6150395 6148620 b52156_4        4||129788049||129788566||genomic_hit||1||genomic_hit||0||2140||71.81    129788049       129788566       2.100000e-96    50</t>
  </si>
  <si>
    <t>a37395_scaf_00010       scaf_00010||6452087||6456453||PMZ_0042136-RA||1||CDS||1720940299||115||75.32    6452087 6456453 b52156_4        4||130311038||130311114||genomic_hit||1||genomic_hit||0||2144||75.32    130311038       130311114       8.000000e-08    57</t>
  </si>
  <si>
    <t>a37395_scaf_00010       scaf_00010||6456540||6461914||PMZ_0042137-RA||1||CDS||1720940305||116||76.58    6456540 6461914 b52156_4        4||130334362||130334472||genomic_hit||1||genomic_hit||0||2150||76.58    130334362       130334472       6.700000e-18    74</t>
  </si>
  <si>
    <t>a37395_scaf_00010       scaf_00010||6469658||6489171||PMZ_0042138-RA||1||CDS||1720940312||117||65.25    6469658 6489171 b52156_4        4||130337034||130337174||genomic_hit||1||genomic_hit||0||2152||65.25    130337034       130337174       1.800000e-09    82</t>
  </si>
  <si>
    <t>#1      115.0   a37395_scaf_00010       b52156_4        r       3</t>
  </si>
  <si>
    <t>a37395_scaf_00010       scaf_00010||4859915||4867270||PMZ_0015103-RA||-1||CDS||1720938464||89||78.7     4867270 4859915 b52156_4        4||120339546||120339772||genomic_hit||1||genomic_hit||0||1867||78.7     120339546       120339772       9.600000e-50    49</t>
  </si>
  <si>
    <t>a37395_scaf_00010       scaf_00010||4901348||4964404||PMZ_0028285-RA||-1||CDS||1720939042||90||70.78    4964404 4901348 b52156_4        4||120291686||120292277||genomic_hit||1||genomic_hit||0||1862||70.78    120291686       120292277       9.600000e-106   99</t>
  </si>
  <si>
    <t>a37395_scaf_00010       scaf_00010||5713146||5725669||PMZ_0029399-RA||-1||CDS||1720939156||99||81.37    5725669 5713146 b52156_4        4||119673539||119673640||genomic_hit||1||genomic_hit||0||1839||81.37    119673539       119673640       4.700000e-20    115</t>
  </si>
  <si>
    <t>#2      88.0    a37395_scaf_00010       b52156_4        r       6</t>
  </si>
  <si>
    <t>a37395_scaf_00010       scaf_00010||7324806||7352505||PMZ_0034061-RA||1||CDS||1720939738||132||76.58    7324806 7352505 b52156_4        4||116552071||116552181||genomic_hit||1||genomic_hit||0||1675||76.58    116552071       116552181       2.900000e-17    16</t>
  </si>
  <si>
    <t>a37395_scaf_00010       scaf_00010||7370839||7374395||PMZ_0030127-RA||1||CDS||1720939249||133||80.63    7370839 7374395 b52156_4        4||116382085||116382275||genomic_hit||1||genomic_hit||0||1667||80.63    116382085       116382275       1.200000e-45    60</t>
  </si>
  <si>
    <t>a37395_scaf_00010       scaf_00010||7395929||7404263||PMZ_0042148-RA||-1||CDS||1720940400||134||66.67   7404263 7395929 b52156_4        4||116381842||116381955||genomic_hit||1||genomic_hit||0||1665||66.67    116381842       116381955       1.700000e-07    66</t>
  </si>
  <si>
    <t>a37395_scaf_00010       scaf_00010||8444758||8464536||PMZ_0000264-RA||1||CDS||1720937722||150||66.15    8444758 8464536 b52156_4        4||116330530||116330659||genomic_hit||1||genomic_hit||0||1658||66.15    116330530       116330659       1.300000e-08    70</t>
  </si>
  <si>
    <t>a37395_scaf_00010       scaf_00010||8558191||8582945||PMZ_0026019-RA||1||CDS||1720938695||153||66.84    8558191 8582945 b52156_4        4||116330475||116330664||genomic_hit||1||genomic_hit||0||1655||66.84    116330475       116330664       3.500000e-19    88</t>
  </si>
  <si>
    <t>a37395_scaf_00010       scaf_00010||9864344||9868117||PMZ_0007625-RA||-1||CDS||1720938138||174||76.81   9868117 9864344 b52156_4        4||115648965||115649033||genomic_hit||1||genomic_hit||0||1646||76.81    115648965       115649033       3.100000e-07    88</t>
  </si>
  <si>
    <t>#1      97.0    a37395_scaf_00010       b52156_5        f       3</t>
  </si>
  <si>
    <t>a37395_scaf_00010       scaf_00010||7609737||7611945||PMZ_0000280-RA||-1||CDS||1720937761||139||77.92   7611945 7609737 b52156_5        5||139142583||139143121||genomic_hit||1||genomic_hit||0||2314||77.92    139142583       139143121       8.100000e-131   50</t>
  </si>
  <si>
    <t>a37395_scaf_00010       scaf_00010||7615051||7629734||PMZ_0030126-RA||-1||CDS||1720939242||140||73.28   7629734 7615051 b52156_5        5||139142768||139143014||genomic_hit||1||genomic_hit||0||2316||73.28    139142768       139143014       3.500000e-44    93</t>
  </si>
  <si>
    <t>a37395_scaf_00010       scaf_00010||7726824||7766553||PMZ_0000277-RA||-1||CDS||1720937748||142||75.71   7766553 7726824 b52156_5        5||145133089||145133158||genomic_hit||1||genomic_hit||0||2326||75.71    145133089       145133158       3.600000e-05    97</t>
  </si>
  <si>
    <t>#1      101.0   a37395_scaf_00010       b52156_8        f       4</t>
  </si>
  <si>
    <t>a37395_scaf_00010       scaf_00010||11954340||11969247||PMZ_0042163-RA||-1||CDS||1720940515||210||63.55 11969247        11954340        b52156_8        8||12419108||12419535||genomic_hit||1||genomic_hit||0||2668||63.55      12419108        12419535        4.900000e-44    43</t>
  </si>
  <si>
    <t>a37395_scaf_00010       scaf_00010||12654136||12675190||PMZ_0013447-RA||1||CDS||1720938423||218||63.76  12654136        12675190        b52156_8        8||12419298||12419515||genomic_hit||1||genomic_hit||0||2669||63.76      12419298        12419515        1.800000e-17    59</t>
  </si>
  <si>
    <t>a37395_scaf_00010       scaf_00010||12744280||12790360||PMZ_0027680-RA||-1||CDS||1720938918||219||72.4  12790360        12744280        b52156_8        8||14124115||14124335||genomic_hit||1||genomic_hit||0||2670||72.4       14124115        14124335        8.200000e-36    94</t>
  </si>
  <si>
    <t>a37395_scaf_00010       scaf_00010||12828776||12867175||PMZ_0042166-RA||-1||CDS||1720940533||221||69.61 12867175        12828776        b52156_8        8||14151249||14151350||genomic_hit||1||genomic_hit||0||2673||69.61      14151249        14151350        1.800000e-08    101</t>
  </si>
  <si>
    <t>#1      128.0   a37395_scaf_00010       b52156_9        f       5</t>
  </si>
  <si>
    <t>a37395_scaf_00010       scaf_00010||13092113||13127681||PMZ_0026857-RA||-1||CDS||1720938831||224||67.93 13127681        13092113        b52156_9        9||18550581||18550782||genomic_hit||1||genomic_hit||0||2768||67.93      18550581        18550782        3.500000e-20    19</t>
  </si>
  <si>
    <t>a37395_scaf_00010       scaf_00010||13130346||13176723||PMZ_0001644-RA||-1||CDS||1720937830||225||60.7  13176723        13130346        b52156_9        9||18564018||18564755||genomic_hit||1||genomic_hit||0||2775||60.7       18564018        18564755        1.300000e-60    69</t>
  </si>
  <si>
    <t>a37395_scaf_00010       scaf_00010||13192810||13261501||PMZ_0009203-RA||-1||CDS||1720938201||226||66.67 13261501        13192810        b52156_9        9||18567634||18567831||genomic_hit||1||genomic_hit||0||2776||66.67      18567634        18567831        4.100000e-20    88</t>
  </si>
  <si>
    <t>a37395_scaf_00010       scaf_00010||13337031||13419097||PMZ_0001646-RA||-1||CDS||1720937846||228||70.74 13419097        13337031        b52156_9        9||18621221||18621428||genomic_hit||1||genomic_hit||0||2779||70.74      18621221        18621428        4.700000e-26    113</t>
  </si>
  <si>
    <t>a37395_scaf_00010       scaf_00010||13463913||13540065||PMZ_0042168-RA||-1||CDS||1720940545||230||77.88 13540065        13463913        b52156_9        9||18636431||18636534||genomic_hit||1||genomic_hit||0||2787||77.88      18636431        18636534        1.200000e-16    128</t>
  </si>
  <si>
    <t>#1      81.0    a37395_scaf_00010       b52156_Un_NW_016683423v1        f       4</t>
  </si>
  <si>
    <t>a37395_scaf_00010       scaf_00010||13092113||13127681||PMZ_0026857-RA||-1||CDS||1720938831||224||64.8  13127681        13092113        b52156_Un_NW_016683423v1        Un_NW_016683423v1||206528||206706||genomic_hit||1||genomic_hit||0||3030||64.8   206528  206706  5.500000e-14    13</t>
  </si>
  <si>
    <t>a37395_scaf_00010       scaf_00010||13130346||13176723||PMZ_0001644-RA||-1||CDS||1720937830||225||64.71 13176723        13130346        b52156_Un_NW_016683423v1        Un_NW_016683423v1||218339||218508||genomic_hit||1||genomic_hit||0||3033||64.71  218339  218508  3.700000e-09    21</t>
  </si>
  <si>
    <t>a37395_scaf_00010       scaf_00010||13337031||13419097||PMZ_0001646-RA||-1||CDS||1720937846||228||71.78 13419097        13337031        b52156_Un_NW_016683423v1        Un_NW_016683423v1||256123||256397||genomic_hit||1||genomic_hit||0||3045||71.78  256123  256397  6.200000e-39    59</t>
  </si>
  <si>
    <t>a37395_scaf_00010       scaf_00010||13463913||13540065||PMZ_0042168-RA||-1||CDS||1720940545||230||65.24 13540065        13463913        b52156_Un_NW_016683423v1        Un_NW_016683423v1||256165||256397||genomic_hit||1||genomic_hit||0||3046||65.24  256165  256397  7.200000e-23    81</t>
  </si>
  <si>
    <t>#1      115.0   a37395_scaf_00010       b52156_Un_NW_016683430v1        r       3</t>
  </si>
  <si>
    <t>a37395_scaf_00010       scaf_00010||2596583||2625195||PMZ_0031973-RA||1||CDS||1720939506||49||81.61     2596583 2625195 b52156_Un_NW_016683430v1        Un_NW_016683430v1||229530||229703||genomic_hit||1||genomic_hit||0||3123||81.61  229530  229703  1.800000e-41    40</t>
  </si>
  <si>
    <t>a37395_scaf_00010       scaf_00010||2638605||2644904||PMZ_0031975-RA||1||CDS||1720939515||50||75.78     2638605 2644904 b52156_Un_NW_016683430v1        Un_NW_016683430v1||155117||155268||genomic_hit||1||genomic_hit||0||3114||75.78  155117  155268  3.600000e-26    65</t>
  </si>
  <si>
    <t>a37395_scaf_00010       scaf_00010||2668887||2676335||PMZ_0031976-RA||1||CDS||1720939520||51||73.85     2668887 2676335 b52156_Un_NW_016683430v1        Un_NW_016683430v1||24007||24461||genomic_hit||1||genomic_hit||0||3105||73.85    24007   24461   2.000000e-92    115</t>
  </si>
  <si>
    <t>#1      102.0   a37395_scaf_00010       b52156_Un_NW_016683541v1        r       3</t>
  </si>
  <si>
    <t>a37395_scaf_00010       scaf_00010||1966169||1992601||PMZ_0034088-RA||-1||CDS||1720939747||36||77.72    1992601 1966169 b52156_Un_NW_016683541v1        Un_NW_016683541v1||249094||249339||genomic_hit||1||genomic_hit||0||3286||77.72  249094  249339  1.500000e-39    38</t>
  </si>
  <si>
    <t>a37395_scaf_00010       scaf_00010||2025536||2048546||PMZ_0042112-RA||-1||CDS||1720940085||38||65.05    2048546 2025536 b52156_Un_NW_016683541v1        Un_NW_016683541v1||244160||244345||genomic_hit||1||genomic_hit||0||3281||65.05  244160  244345  1.400000e-15    52</t>
  </si>
  <si>
    <t>a37395_scaf_00010       scaf_00010||2105452||2121949||PMZ_0035818-RA||-1||CDS||1720939890||39||63.22    2121949 2105452 b52156_Un_NW_016683541v1        Un_NW_016683541v1||218749||219384||genomic_hit||1||genomic_hit||0||3280||63.22  218749  219384  6.500000e-66    102</t>
  </si>
  <si>
    <t>#1      101.0   a37395_scaf_00010       b52156_Un_NW_016684326v1        r       3</t>
  </si>
  <si>
    <t>a37395_scaf_00010       scaf_00010||9301093||9312878||PMZ_0031071-RA||1||CDS||1720939331||169||64.21    9301093 9312878 b52156_Un_NW_016684326v1        Un_NW_016684326v1||6333||6615||genomic_hit||1||genomic_hit||0||3516||64.21      6333    6615    3.200000e-21    20</t>
  </si>
  <si>
    <t>a37395_scaf_00010       scaf_00010||9597979||9636693||PMZ_0031070-RA||1||CDS||1720939316||172||68.7     9597979 9636693 b52156_Un_NW_016684326v1        Un_NW_016684326v1||6302||6547||genomic_hit||1||genomic_hit||0||3515||68.7       6302    6547    1.600000e-32    51</t>
  </si>
  <si>
    <t>a37395_scaf_00010       scaf_00010||9935274||9986432||PMZ_0008122-RA||-1||CDS||1720938144||175||68.36   9986432 9935274 b52156_Un_NW_016684326v1        Un_NW_016684326v1||6301||6929||genomic_hit||1||genomic_hit||0||3514||68.36      6301    6929    5.700000e-92    101</t>
  </si>
  <si>
    <t>#1      87.0    a37395_scaf_00027       b52156_2        f       4</t>
  </si>
  <si>
    <t>a37395_scaf_00027       scaf_00027||7910922||7939377||PMZ_0048033-RA||1||CDS||1720943331||412||75.46    7910922 7939377 b52156_2        2||77186288||77186508||genomic_hit||1||genomic_hit||0||474||75.46       77186288        77186508        1.500000e-28    27</t>
  </si>
  <si>
    <t>a37395_scaf_00027       scaf_00027||7939923||7960050||PMZ_0048034-RA||1||CDS||1720943341||413||73.91    7939923 7960050 b52156_2        2||77186941||77187101||genomic_hit||1||genomic_hit||0||475||73.91       77186941        77187101        1.300000e-25    51</t>
  </si>
  <si>
    <t>a37395_scaf_00027       scaf_00027||7960690||7971473||PMZ_0043603-RA||1||CDS||1720942847||414||86.67    7960690 7971473 b52156_2        2||77206785||77206874||genomic_hit||1||genomic_hit||0||479||86.67       77206785        77206874        1.100000e-20    71</t>
  </si>
  <si>
    <t>a37395_scaf_00027       scaf_00027||7973031||8013465||PMZ_0043604-RA||1||CDS||1720942856||415||81.25    7973031 8013465 b52156_2        2||77217776||77217945||genomic_hit||1||genomic_hit||0||488||81.25       77217776        77217945        3.800000e-17    87</t>
  </si>
  <si>
    <t>#1      122.0   a37395_scaf_00027       b52156_2        r       6</t>
  </si>
  <si>
    <t>a37395_scaf_00027       scaf_00027||3811093||3811713||PMZ_0027221-RA||1||CDS||1720941731||344||63.53    3811093 3811713 b52156_2        2||79786857||79787185||genomic_hit||1||genomic_hit||0||549||63.53       79786857        79787185        1.200000e-31    30</t>
  </si>
  <si>
    <t>a37395_scaf_00027       scaf_00027||3839973||3845208||PMZ_0043581-RA||1||CDS||1720942636||345||61.66    3839973 3845208 b52156_2        2||79675149||79675341||genomic_hit||1||genomic_hit||0||547||61.66       79675149        79675341        6.100000e-11    40</t>
  </si>
  <si>
    <t>a37395_scaf_00027       scaf_00027||3874937||3885337||PMZ_0018985-RA||1||CDS||1720941541||346||73.96    3874937 3885337 b52156_2        2||79645234||79645329||genomic_hit||1||genomic_hit||0||543||73.96       79645234        79645329        1.900000e-11    50</t>
  </si>
  <si>
    <t>a37395_scaf_00027       scaf_00027||3947600||3950608||PMZ_0043582-RA||1||CDS||1720942640||347||66.33    3947600 3950608 b52156_2        2||79522727||79522925||genomic_hit||1||genomic_hit||0||540||66.33       79522727        79522925        6.500000e-21    70</t>
  </si>
  <si>
    <t>a37395_scaf_00027       scaf_00027||4047573||4054289||PMZ_0031869-RA||1||CDS||1720942319||348||76.21    4047573 4054289 b52156_2        2||79465312||79465580||genomic_hit||1||genomic_hit||0||535||76.21       79465312        79465580        1.600000e-40    109</t>
  </si>
  <si>
    <t>a37395_scaf_00027       scaf_00027||4073501||4076609||PMZ_0028080-RA||1||CDS||1720941836||349||63.0     4073501 4076609 b52156_2        2||79387729||79387928||genomic_hit||1||genomic_hit||0||530||63.0        79387729        79387928        1.500000e-14    122</t>
  </si>
  <si>
    <t>#2      81.0    a37395_scaf_00027       b52156_2        r       3</t>
  </si>
  <si>
    <t>a37395_scaf_00027       scaf_00027||6068083||6069346||PMZ_0043593-RA||-1||CDS||1720942753||384||67.86   6069346 6068083 b52156_2        2||65554059||65554170||genomic_hit||1||genomic_hit||0||394||67.86       65554059        65554170        3.300000e-08    7</t>
  </si>
  <si>
    <t>a37395_scaf_00027       scaf_00027||6071967||6146530||PMZ_0026615-RA||-1||CDS||1720941628||385||69.54   6146530 6071967 b52156_2        2||65525855||65526054||genomic_hit||1||genomic_hit||0||389||69.54       65525855        65526054        3.000000e-25    31</t>
  </si>
  <si>
    <t>a37395_scaf_00027       scaf_00027||6293186||6301948||PMZ_0003232-RA||1||CDS||1720940973||388||60.71    6293186 6301948 b52156_2        2||65413284||65414077||genomic_hit||1||genomic_hit||0||377||60.71       65413284        65414077        3.300000e-63    81</t>
  </si>
  <si>
    <t>#1      92.0    a37395_scaf_00027       b52156_3        f       3</t>
  </si>
  <si>
    <t>a37395_scaf_00027       scaf_00027||169299||174995||PMZ_0010213-RA||-1||CDS||1720941169||290||71.23     174995  169299  b52156_3        3||49041727||49042259||genomic_hit||1||genomic_hit||0||900||71.23       49041727        49042259        4.400000e-92    50</t>
  </si>
  <si>
    <t>a37395_scaf_00027       scaf_00027||485032||493702||PMZ_0008105-RA||1||CDS||1720941122||309||57.7       485032  493702  b52156_3        3||53564361||53564821||genomic_hit||1||genomic_hit||0||918||57.7        53564361        53564821        1.300000e-22    68</t>
  </si>
  <si>
    <t>a37395_scaf_00027       scaf_00027||640528||647515||PMZ_0008155-RA||1||CDS||1720941130||315||65.54      640528  647515  b52156_3        3||55974630||55974896||genomic_hit||1||genomic_hit||0||943||65.54       55974630        55974896        2.000000e-28    92</t>
  </si>
  <si>
    <t>#2      77.0    a37395_scaf_00027       b52156_3        f       4</t>
  </si>
  <si>
    <t>a37395_scaf_00027       scaf_00027||6612937||6647836||PMZ_0027015-RA||-1||CDS||1720941696||393||74.32   6647836 6612937 b52156_3        3||70423079||70423152||genomic_hit||1||genomic_hit||0||1214||74.32      70423079        70423152        8.400000e-06    5</t>
  </si>
  <si>
    <t>a37395_scaf_00027       scaf_00027||6673020||6686038||PMZ_0028927-RA||-1||CDS||1720941864||394||66.46   6686038 6673020 b52156_3        3||70623588||70623751||genomic_hit||1||genomic_hit||0||1220||66.46      70623588        70623751        1.500000e-14    18</t>
  </si>
  <si>
    <t>a37395_scaf_00027       scaf_00027||6825846||6865644||PMZ_0031081-RA||-1||CDS||1720942228||396||70.54   6865644 6825846 b52156_3        3||70639868||70639979||genomic_hit||1||genomic_hit||0||1230||70.54      70639868        70639979        1.300000e-10    27</t>
  </si>
  <si>
    <t>a37395_scaf_00027       scaf_00027||7141211||7151256||PMZ_0031084-RA||1||CDS||1720942248||400||65.03    7141211 7151256 b52156_3        3||71481704||71482658||genomic_hit||1||genomic_hit||0||1244||65.03      71481704        71482658        6.000000e-122   77</t>
  </si>
  <si>
    <t>#1      151.0   a37395_scaf_00027       b52156_3        r       8</t>
  </si>
  <si>
    <t>a37395_scaf_00027       scaf_00027||3811093||3811713||PMZ_0027221-RA||1||CDS||1720941731||344||62.32    3811093 3811713 b52156_3        3||61627064||61627466||genomic_hit||1||genomic_hit||0||1041||62.32      61627064        61627466        1.400000e-33    32</t>
  </si>
  <si>
    <t>a37395_scaf_00027       scaf_00027||3839973||3845208||PMZ_0043581-RA||1||CDS||1720942636||345||60.71    3839973 3845208 b52156_3        3||61482550||61482773||genomic_hit||1||genomic_hit||0||1038||60.71      61482550        61482773        2.200000e-12    43</t>
  </si>
  <si>
    <t>a37395_scaf_00027       scaf_00027||3874937||3885337||PMZ_0018985-RA||1||CDS||1720941541||346||69.39    3874937 3885337 b52156_3        3||61375489||61375586||genomic_hit||1||genomic_hit||0||1035||69.39      61375489        61375586        1.300000e-07    49</t>
  </si>
  <si>
    <t>a37395_scaf_00027       scaf_00027||3947600||3950608||PMZ_0043582-RA||1||CDS||1720942640||347||67.76    3947600 3950608 b52156_3        3||61342369||61342520||genomic_hit||1||genomic_hit||0||1034||67.76      61342369        61342520        1.400000e-15    63</t>
  </si>
  <si>
    <t>a37395_scaf_00027       scaf_00027||4047573||4054289||PMZ_0031869-RA||1||CDS||1720942319||348||71.13    4047573 4054289 b52156_3        3||61282072||61282364||genomic_hit||1||genomic_hit||0||1029||71.13      61282072        61282364        4.000000e-28    90</t>
  </si>
  <si>
    <t>a37395_scaf_00027       scaf_00027||4073501||4076609||PMZ_0028080-RA||1||CDS||1720941836||349||67.0     4073501 4076609 b52156_3        3||61246388||61246587||genomic_hit||1||genomic_hit||0||1024||67.0       61246388        61246587        2.900000e-22    111</t>
  </si>
  <si>
    <t>a37395_scaf_00027       scaf_00027||4294754||4317898||PMZ_0005696-RA||-1||CDS||1720940999||353||60.22   4317898 4294754 b52156_3        3||60836797||60837261||genomic_hit||1||genomic_hit||0||1018||60.22      60836797        60837261        3.200000e-34    144</t>
  </si>
  <si>
    <t>a37395_scaf_00027       scaf_00027||4363854||4371096||PMZ_0043584-RA||1||CDS||1720942652||354||63.33    4363854 4371096 b52156_3        3||60777909||60778058||genomic_hit||1||genomic_hit||0||1016||63.33      60777909        60778058        1.700000e-08    151</t>
  </si>
  <si>
    <t>#3      77.0    a37395_scaf_00027       b52156_3        r       4</t>
  </si>
  <si>
    <t>a37395_scaf_00027       scaf_00027||5875164||5938977||PMZ_0043591-RA||-1||CDS||1720942735||380||72.34   5938977 5875164 b52156_3        3||48749262||48749402||genomic_hit||1||genomic_hit||0||896||72.34       48749262        48749402        4.500000e-19    18</t>
  </si>
  <si>
    <t>a37395_scaf_00027       scaf_00027||6053288||6061140||PMZ_0003240-RA||1||CDS||1720940980||383||61.29    6053288 6061140 b52156_3        3||47863027||47863451||genomic_hit||1||genomic_hit||0||878||61.29       47863027        47863451        1.500000e-25    39</t>
  </si>
  <si>
    <t>a37395_scaf_00027       scaf_00027||6068083||6069346||PMZ_0043593-RA||-1||CDS||1720942753||384||71.15   6069346 6068083 b52156_3        3||47839065||47839168||genomic_hit||1||genomic_hit||0||876||71.15       47839065        47839168        4.100000e-10    48</t>
  </si>
  <si>
    <t>a37395_scaf_00027       scaf_00027||6071967||6146530||PMZ_0026615-RA||-1||CDS||1720941628||385||71.78   6146530 6071967 b52156_3        3||47825763||47825994||genomic_hit||1||genomic_hit||0||872||71.78       47825763        47825994        1.700000e-30    77</t>
  </si>
  <si>
    <t>#1      164.0   a37395_scaf_00027       b52156_4        f       7</t>
  </si>
  <si>
    <t>a37395_scaf_00027       scaf_00027||11610620||11640746||PMZ_0000647-RA||-1||CDS||1720940839||474||66.97 11640746        11610620        b52156_4        4||126986992||126987100||genomic_hit||1||genomic_hit||0||2065||66.97    126986992       126987100       4.300000e-06    5</t>
  </si>
  <si>
    <t>a37395_scaf_00027       scaf_00027||11643463||11708111||PMZ_0000650-RA||-1||CDS||1720940863||475||66.85 11708111        11643463        b52156_4        4||127006104||127006284||genomic_hit||1||genomic_hit||0||2067||66.85    127006104       127006284       2.500000e-17    21</t>
  </si>
  <si>
    <t>a37395_scaf_00027       scaf_00027||11947362||11957571||PMZ_0043627-RA||1||CDS||1720943061||481||66.37  11947362        11957571        b52156_4        4||127635608||127635936||genomic_hit||1||genomic_hit||0||2080||66.37    127635608       127635936       4.100000e-34    54</t>
  </si>
  <si>
    <t>a37395_scaf_00027       scaf_00027||13211876||13219973||PMZ_0030592-RA||1||CDS||1720942151||500||68.79  13211876        13219973        b52156_4        4||127841918||127842074||genomic_hit||1||genomic_hit||0||2089||68.79    127841918       127842074       2.600000e-17    67</t>
  </si>
  <si>
    <t>a37395_scaf_00027       scaf_00027||13547328||13576249||PMZ_0030464-RA||-1||CDS||1720942092||510||76.54 13576249        13547328        b52156_4        4||128015996||128016202||genomic_hit||1||genomic_hit||0||2093||76.54    128015996       128016202       9.100000e-30    96</t>
  </si>
  <si>
    <t>a37395_scaf_00027       scaf_00027||13579271||13585110||PMZ_0043643-RA||1||CDS||1720943293||511||76.92  13579271        13585110        b52156_4        4||128028886||128029002||genomic_hit||1||genomic_hit||0||2094||76.92    128028886       128029002       1.300000e-19    114</t>
  </si>
  <si>
    <t>a37395_scaf_00027       scaf_00027||13692327||13733216||PMZ_0043646-RA||-1||CDS||1720943313||517||71.58 13733216        13692327        b52156_4        4||128407537||128407923||genomic_hit||1||genomic_hit||0||2103||71.58    128407537       128407923       3.100000e-68    164</t>
  </si>
  <si>
    <t>#2      156.0   a37395_scaf_00027       b52156_4        f       6</t>
  </si>
  <si>
    <t>a37395_scaf_00027       scaf_00027||3811093||3811713||PMZ_0027221-RA||1||CDS||1720941731||344||70.63    3811093 3811713 b52156_4        4||120038784||120039192||genomic_hit||1||genomic_hit||0||1850||70.63    120038784       120039192       4.500000e-67    50</t>
  </si>
  <si>
    <t>a37395_scaf_00027       scaf_00027||3839973||3845208||PMZ_0043581-RA||1||CDS||1720942636||345||61.19    3839973 3845208 b52156_4        4||120147468||120147686||genomic_hit||1||genomic_hit||0||1854||61.19    120147468       120147686       7.400000e-13    62</t>
  </si>
  <si>
    <t>a37395_scaf_00027       scaf_00027||3874937||3885337||PMZ_0018985-RA||1||CDS||1720941541||346||69.57    3874937 3885337 b52156_4        4||120259808||120259899||genomic_hit||1||genomic_hit||0||1856||69.57    120259808       120259899       1.200000e-06    67</t>
  </si>
  <si>
    <t>a37395_scaf_00027       scaf_00027||3947600||3950608||PMZ_0043582-RA||1||CDS||1720942640||347||64.88    3947600 3950608 b52156_4        4||120263049||120263253||genomic_hit||1||genomic_hit||0||1858||64.88    120263049       120263253       5.600000e-19    85</t>
  </si>
  <si>
    <t>a37395_scaf_00027       scaf_00027||4047573||4054289||PMZ_0031869-RA||1||CDS||1720942319||348||70.07    4047573 4054289 b52156_4        4||120292054||120292337||genomic_hit||1||genomic_hit||0||1864||70.07    120292054       120292337       2.200000e-43    127</t>
  </si>
  <si>
    <t>a37395_scaf_00027       scaf_00027||4073501||4076609||PMZ_0028080-RA||1||CDS||1720941836||349||70.79    4073501 4076609 b52156_4        4||120339548||120339749||genomic_hit||1||genomic_hit||0||1868||70.79    120339548       120339749       4.900000e-30    156</t>
  </si>
  <si>
    <t>#3      121.0   a37395_scaf_00027       b52156_4        f       5</t>
  </si>
  <si>
    <t>a37395_scaf_00027       scaf_00027||354253||364933||PMZ_0008095-RA||1||CDS||1720941077||302||76.12      354253  364933  b52156_4        4||107458894||107458960||genomic_hit||1||genomic_hit||0||1545||76.12    107458894       107458960       2.000000e-05    4</t>
  </si>
  <si>
    <t>a37395_scaf_00027       scaf_00027||502308||525045||PMZ_0043568-RA||-1||CDS||1720942525||310||71.82     525045  502308  b52156_4        4||112663611||112663720||genomic_hit||1||genomic_hit||0||1546||71.82    112663611       112663720       9.300000e-12    15</t>
  </si>
  <si>
    <t>a37395_scaf_00027       scaf_00027||525176||531041||PMZ_0010193-RA||-1||CDS||1720941162||311||77.68     531041  525176  b52156_4        4||114227154||114227308||genomic_hit||1||genomic_hit||0||1587||77.68    114227154       114227308       5.700000e-19    30</t>
  </si>
  <si>
    <t>a37395_scaf_00027       scaf_00027||554035||557724||PMZ_0027583-RA||1||CDS||1720941791||312||68.52      554035  557724  b52156_4        4||115421293||115421616||genomic_hit||1||genomic_hit||0||1612||68.52    115421293       115421616       1.100000e-46    73</t>
  </si>
  <si>
    <t>a37395_scaf_00027       scaf_00027||561739||563295||PMZ_0027584-RA||1||CDS||1720941796||313||69.44      561739  563295  b52156_4        4||115421305||115421628||genomic_hit||1||genomic_hit||0||1613||69.44    115421305       115421628       1.400000e-49    121</t>
  </si>
  <si>
    <t>#4      96.0    a37395_scaf_00027       b52156_4        f       3</t>
  </si>
  <si>
    <t>a37395_scaf_00027       scaf_00027||9655478||9698970||PMZ_0043611-RA||-1||CDS||1720942909||437||72.73   9698970 9655478 b52156_4        4||119321599||119321719||genomic_hit||1||genomic_hit||0||1799||72.73    119321599       119321719       4.500000e-15    14</t>
  </si>
  <si>
    <t>a37395_scaf_00027       scaf_00027||10445766||10448025||PMZ_0033995-RA||-1||CDS||1720942407||451||59.95 10448025        10445766        b52156_4        4||119476761||119477639||genomic_hit||1||genomic_hit||0||1807||59.95    119476761       119477639       5.300000e-72    61</t>
  </si>
  <si>
    <t>a37395_scaf_00027       scaf_00027||10458064||10460321||PMZ_0038788-RA||-1||CDS||1720942480||452||61.22 10460321        10458064        b52156_4        4||119477148||119477588||genomic_hit||1||genomic_hit||0||1808||61.22    119477148       119477588       7.200000e-36    96</t>
  </si>
  <si>
    <t>#5      75.0    a37395_scaf_00027       b52156_4        f       3</t>
  </si>
  <si>
    <t>a37395_scaf_00027       scaf_00027||6911951||6914871||PMZ_0031082-RA||1||CDS||1720942244||398||60.87    6911951 6914871 b52156_4        4||117491521||117491773||genomic_hit||1||genomic_hit||0||1741||60.87    117491521       117491773       9.600000e-16    15</t>
  </si>
  <si>
    <t>a37395_scaf_00027       scaf_00027||7141211||7151256||PMZ_0031084-RA||1||CDS||1720942248||400||69.72    7141211 7151256 b52156_4        4||117572240||117573266||genomic_hit||1||genomic_hit||0||1749||69.72    117572240       117573266       3.600000e-178   65</t>
  </si>
  <si>
    <t>a37395_scaf_00027       scaf_00027||7174907||7197982||PMZ_0014317-RA||-1||CDS||1720941393||401||66.2    7197982 7174907 b52156_4        4||117578637||117578778||genomic_hit||1||genomic_hit||0||1754||66.2     117578637       117578778       6.500000e-11    75</t>
  </si>
  <si>
    <t>#1      222.0   a37395_scaf_00027       b52156_4        r       9</t>
  </si>
  <si>
    <t>a37395_scaf_00027       scaf_00027||5864750||5875095||PMZ_0027358-RA||-1||CDS||1720941734||379||73.1    5875095 5864750 b52156_4        4||122313412||122313560||genomic_hit||1||genomic_hit||0||1934||73.1     122313412       122313560       4.800000e-21    20</t>
  </si>
  <si>
    <t>a37395_scaf_00027       scaf_00027||5875164||5938977||PMZ_0043591-RA||-1||CDS||1720942735||380||78.17   5938977 5875164 b52156_4        4||122285129||122285276||genomic_hit||1||genomic_hit||0||1926||78.17    122285129       122285276       3.500000e-27    46</t>
  </si>
  <si>
    <t>a37395_scaf_00027       scaf_00027||6040731||6047160||PMZ_0003241-RA||-1||CDS||1720940990||381||80.88   6047160 6040731 b52156_4        4||121303715||121303850||genomic_hit||1||genomic_hit||0||1905||80.88    121303715       121303850       5.000000e-29    74</t>
  </si>
  <si>
    <t>a37395_scaf_00027       scaf_00027||6047206||6050476||PMZ_0043592-RA||-1||CDS||1720942746||382||75.0    6050476 6047206 b52156_4        4||121303256||121303391||genomic_hit||1||genomic_hit||0||1904||75.0     121303256       121303391       1.500000e-21    94</t>
  </si>
  <si>
    <t>a37395_scaf_00027       scaf_00027||6071967||6146530||PMZ_0026615-RA||-1||CDS||1720941628||385||80.35   6146530 6071967 b52156_4        4||121202812||121203036||genomic_hit||1||genomic_hit||0||1888||80.35    121202812       121203036       1.400000e-38    128</t>
  </si>
  <si>
    <t>a37395_scaf_00027       scaf_00027||6293186||6301948||PMZ_0003232-RA||1||CDS||1720940973||388||64.39    6293186 6301948 b52156_4        4||120939484||120940280||genomic_hit||1||genomic_hit||0||1876||64.39    120939484       120940280       1.900000e-89    178</t>
  </si>
  <si>
    <t>a37395_scaf_00027       scaf_00027||6504073||6518543||PMZ_0028928-RA||-1||CDS||1720941876||391||66.96   6518543 6504073 b52156_4        4||120682054||120682165||genomic_hit||1||genomic_hit||0||1869||66.96    120682054       120682165       2.200000e-07    184</t>
  </si>
  <si>
    <t>a37395_scaf_00027       scaf_00027||7141211||7151256||PMZ_0031084-RA||1||CDS||1720942248||400||63.13    7141211 7151256 b52156_4        4||120038814||120039030||genomic_hit||1||genomic_hit||0||1851||63.13    120038814       120039030       1.000000e-15    196</t>
  </si>
  <si>
    <t>a37395_scaf_00027       scaf_00027||7545233||7570310||PMZ_0043600-RA||-1||CDS||1720942818||406||72.73   7570310 7545233 b52156_4        4||119700567||119700742||genomic_hit||1||genomic_hit||0||1843||72.73    119700567       119700742       8.000000e-27    222</t>
  </si>
  <si>
    <t>#2      191.0   a37395_scaf_00027       b52156_4        r       8</t>
  </si>
  <si>
    <t>a37395_scaf_00027       scaf_00027||4948906||4958432||PMZ_0012028-RA||-1||CDS||1720941302||360||69.39   4958432 4948906 b52156_4        4||125032295||125032392||genomic_hit||1||genomic_hit||0||2016||69.39    125032295       125032392       4.000000e-07    6</t>
  </si>
  <si>
    <t>a37395_scaf_00027       scaf_00027||5013151||5039158||PMZ_0031307-RA||1||CDS||1720942262||361||72.31    5013151 5039158 b52156_4        4||124900400||124900700||genomic_hit||1||genomic_hit||0||2011||72.31    124900400       124900700       2.400000e-47    52</t>
  </si>
  <si>
    <t>a37395_scaf_00027       scaf_00027||5318792||5357237||PMZ_0007289-RA||-1||CDS||1720941068||362||70.0    5357237 5318792 b52156_4        4||124520016||124520205||genomic_hit||1||genomic_hit||0||2006||70.0     124520016       124520205       3.900000e-25    76</t>
  </si>
  <si>
    <t>a37395_scaf_00027       scaf_00027||5359157||5362740||PMZ_0043589-RA||-1||CDS||1720942721||363||79.46   5362740 5359157 b52156_4        4||124491194||124491305||genomic_hit||1||genomic_hit||0||2004||79.46    124491194       124491305       2.900000e-21    96</t>
  </si>
  <si>
    <t>a37395_scaf_00027       scaf_00027||5365894||5376972||PMZ_0007288-RA||1||CDS||1720941056||364||76.35    5365894 5376972 b52156_4        4||124468648||124468850||genomic_hit||1||genomic_hit||0||1998||76.35    124468648       124468850       5.500000e-40    135</t>
  </si>
  <si>
    <t>a37395_scaf_00027       scaf_00027||5387043||5394895||PMZ_0016013-RA||-1||CDS||1720941465||365||79.19   5394895 5387043 b52156_4        4||124444867||124445063||genomic_hit||1||genomic_hit||0||1993||79.19    124444867       124445063       9.900000e-44    178</t>
  </si>
  <si>
    <t>a37395_scaf_00027       scaf_00027||5415957||5434076||PMZ_0028932-RA||-1||CDS||1720941912||366||64.36   5434076 5415957 b52156_4        4||124404752||124404939||genomic_hit||1||genomic_hit||0||1988||64.36    124404752       124404939       3.800000e-11    188</t>
  </si>
  <si>
    <t>a37395_scaf_00027       scaf_00027||5469280||5478272||PMZ_0048136-RA||1||CDS||1720943389||368||57.27    5469280 5478272 b52156_4        4||124325776||124325995||genomic_hit||1||genomic_hit||0||1987||57.27    124325776       124325995       1.300000e-04    191</t>
  </si>
  <si>
    <t>#3      131.0   a37395_scaf_00027       b52156_4        r       4</t>
  </si>
  <si>
    <t>a37395_scaf_00027       scaf_00027||502308||525045||PMZ_0043568-RA||-1||CDS||1720942525||310||81.6      525045  502308  b52156_4        4||115432386||115432560||genomic_hit||1||genomic_hit||0||1615||81.6     115432386       115432560       5.500000e-38    37</t>
  </si>
  <si>
    <t>a37395_scaf_00027       scaf_00027||561739||563295||PMZ_0027584-RA||1||CDS||1720941796||313||69.44      561739  563295  b52156_4        4||115421305||115421628||genomic_hit||1||genomic_hit||0||1613||69.44    115421305       115421628       1.400000e-49    85</t>
  </si>
  <si>
    <t>a37395_scaf_00027       scaf_00027||2168881||2190316||PMZ_0043574-RA||1||CDS||1720942585||329||63.97    2168881 2190316 b52156_4        4||114825968||114826103||genomic_hit||1||genomic_hit||0||1599||63.97    114825968       114826103       6.400000e-07    88</t>
  </si>
  <si>
    <t>a37395_scaf_00027       scaf_00027||2241151||2258797||PMZ_0026913-RA||1||CDS||1720941670||330||64.69    2241151 2258797 b52156_4        4||114742373||114742794||genomic_hit||1||genomic_hit||0||1597||64.69    114742373       114742794       1.000000e-43    131</t>
  </si>
  <si>
    <t>#4      114.0   a37395_scaf_00027       b52156_4        r       4</t>
  </si>
  <si>
    <t>a37395_scaf_00027       scaf_00027||13118510||13140637||PMZ_0043637-RA||1||CDS||1720943236||497||72.63  13118510        13140637        b52156_4        4||128221411||128221505||genomic_hit||1||genomic_hit||0||2101||72.63    128221411       128221505       4.200000e-10    9</t>
  </si>
  <si>
    <t>a37395_scaf_00027       scaf_00027||13159830||13187711||PMZ_0043638-RA||1||CDS||1720943242||498||73.12  13159830        13187711        b52156_4        4||128114434||128114619||genomic_hit||1||genomic_hit||0||2099||73.12    128114434       128114619       4.600000e-30    38</t>
  </si>
  <si>
    <t>a37395_scaf_00027       scaf_00027||13547328||13576249||PMZ_0030464-RA||-1||CDS||1720942092||510||76.54 13576249        13547328        b52156_4        4||128015996||128016202||genomic_hit||1||genomic_hit||0||2093||76.54    128015996       128016202       9.100000e-30    64</t>
  </si>
  <si>
    <t>a37395_scaf_00027       scaf_00027||13650786||13679866||PMZ_0033338-RA||-1||CDS||1720942358||516||79.78 13679866        13650786        b52156_4        4||127805368||127805634||genomic_hit||1||genomic_hit||0||2084||79.78    127805368       127805634       5.100000e-64    114</t>
  </si>
  <si>
    <t>#5      113.0   a37395_scaf_00027       b52156_4        r       6</t>
  </si>
  <si>
    <t>a37395_scaf_00027       scaf_00027||4605387||4704795||PMZ_0043587-RA||1||CDS||1720942668||358||78.45    4605387 4704795 b52156_4        4||132158658||132158811||genomic_hit||1||genomic_hit||0||2193||78.45    132158658       132158811       8.500000e-20    19</t>
  </si>
  <si>
    <t>a37395_scaf_00027       scaf_00027||5708042||5732249||PMZ_0014722-RA||-1||CDS||1720941406||372||83.93   5732249 5708042 b52156_4        4||131495387||131495498||genomic_hit||1||genomic_hit||0||2185||83.93    131495387       131495498       3.400000e-25    40</t>
  </si>
  <si>
    <t>a37395_scaf_00027       scaf_00027||5748852||5756191||PMZ_0016838-RA||-1||CDS||1720941479||373||73.65   5756191 5748852 b52156_4        4||131444878||131445039||genomic_hit||1||genomic_hit||0||2182||73.65    131444878       131445039       2.600000e-22    61</t>
  </si>
  <si>
    <t>a37395_scaf_00027       scaf_00027||5757248||5770845||PMZ_0028930-RA||-1||CDS||1720941889||374||72.84   5770845 5757248 b52156_4        4||131442847||131443008||genomic_hit||1||genomic_hit||0||2180||72.84    131442847       131443008       8.100000e-24    84</t>
  </si>
  <si>
    <t>a37395_scaf_00027       scaf_00027||5783930||5790882||PMZ_0009447-RA||-1||CDS||1720941144||375||71.34   5790882 5783930 b52156_4        4||131407759||131407915||genomic_hit||1||genomic_hit||0||2169||71.34    131407759       131407915       5.600000e-21    104</t>
  </si>
  <si>
    <t>a37395_scaf_00027       scaf_00027||6560693||6607130||PMZ_0011745-RA||1||CDS||1720941243||392||65.84    6560693 6607130 b52156_4        4||130947526||130947686||genomic_hit||1||genomic_hit||0||2154||65.84    130947526       130947686       4.000000e-13    113</t>
  </si>
  <si>
    <t>#6      88.0    a37395_scaf_00027       b52156_4        r       4</t>
  </si>
  <si>
    <t>a37395_scaf_00027       scaf_00027||9137065||9162222||PMZ_0001719-RA||1||CDS||1720940916||433||74.29    9137065 9162222 b52156_4        4||129458516||129458620||genomic_hit||1||genomic_hit||0||2136||74.29    129458516       129458620       7.000000e-13    12</t>
  </si>
  <si>
    <t>a37395_scaf_00027       scaf_00027||9217352||9244092||PMZ_0021730-RA||-1||CDS||1720941590||434||63.93   9244092 9217352 b52156_4        4||129245837||129246135||genomic_hit||1||genomic_hit||0||2130||63.93    129245837       129246135       1.600000e-22    33</t>
  </si>
  <si>
    <t>a37395_scaf_00027       scaf_00027||9373125||9380737||PMZ_0011353-RA||-1||CDS||1720941215||435||76.13   9380737 9373125 b52156_4        4||129101715||129102179||genomic_hit||1||genomic_hit||0||2122||76.13    129101715       129102179       9.200000e-105   83</t>
  </si>
  <si>
    <t>a37395_scaf_00027       scaf_00027||10090586||10145928||PMZ_0027693-RA||1||CDS||1720941800||444||65.32  10090586        10145928        b52156_4        4||128642922||128643045||genomic_hit||1||genomic_hit||0||2111||65.32    128642922       128643045       1.400000e-06    88</t>
  </si>
  <si>
    <t>#7      85.0    a37395_scaf_00027       b52156_4        r       4</t>
  </si>
  <si>
    <t>a37395_scaf_00027       scaf_00027||897817||932451||PMZ_0030998-RA||1||CDS||1720942212||323||74.29      897817  932451  b52156_4        4||131274418||131274522||genomic_hit||1||genomic_hit||0||2167||74.29    131274418       131274522       5.200000e-13    12</t>
  </si>
  <si>
    <t>a37395_scaf_00027       scaf_00027||2573564||2623088||PMZ_0032297-RA||-1||CDS||1720942331||333||75.78   2623088 2573564 b52156_4        4||130336554||130336681||genomic_hit||1||genomic_hit||0||2151||75.78    130336554       130336681       3.400000e-20    28</t>
  </si>
  <si>
    <t>a37395_scaf_00027       scaf_00027||2647328||2657576||PMZ_0043576-RA||-1||CDS||1720942600||334||74.07   2657576 2647328 b52156_4        4||130295148||130295228||genomic_hit||1||genomic_hit||0||2142||74.07    130295148       130295228       4.400000e-08    35</t>
  </si>
  <si>
    <t>a37395_scaf_00027       scaf_00027||3222624||3223766||PMZ_0010061-RA||1||CDS||1720941159||338||65.0     3222624 3223766 b52156_4        4||129787782||129788758||genomic_hit||1||genomic_hit||0||2139||65.0     129787782       129788758       8.300000e-126   85</t>
  </si>
  <si>
    <t>#1      151.0   a37395_scaf_00027       b52156_8        f       6</t>
  </si>
  <si>
    <t>a37395_scaf_00027       scaf_00027||6673020||6686038||PMZ_0028927-RA||-1||CDS||1720941864||394||64.67   6686038 6673020 b52156_8        8||7564222||7564371||genomic_hit||1||genomic_hit||0||2557||64.67        7564222 7564371 8.500000e-10    9</t>
  </si>
  <si>
    <t>a37395_scaf_00027       scaf_00027||6825846||6865644||PMZ_0031081-RA||-1||CDS||1720942228||396||76.34   6865644 6825846 b52156_8        8||7566705||7566797||genomic_hit||1||genomic_hit||0||2562||76.34        7566705 7566797 4.800000e-12    20</t>
  </si>
  <si>
    <t>a37395_scaf_00027       scaf_00027||7910922||7939377||PMZ_0048033-RA||1||CDS||1720943331||412||75.66    7910922 7939377 b52156_8        8||7746144||7746369||genomic_hit||1||genomic_hit||0||2575||75.66        7746144 7746369 2.600000e-44    60</t>
  </si>
  <si>
    <t>a37395_scaf_00027       scaf_00027||7939923||7960050||PMZ_0048034-RA||1||CDS||1720943341||413||84.28    7939923 7960050 b52156_8        8||7746935||7747093||genomic_hit||1||genomic_hit||0||2576||84.28        7746935 7747093 7.100000e-41    100</t>
  </si>
  <si>
    <t>a37395_scaf_00027       scaf_00027||7960690||7971473||PMZ_0043603-RA||1||CDS||1720942847||414||73.78    7960690 7971473 b52156_8        8||7753950||7754113||genomic_hit||1||genomic_hit||0||2583||73.78        7753950 7754113 2.000000e-26    125</t>
  </si>
  <si>
    <t>a37395_scaf_00027       scaf_00027||7973031||8013465||PMZ_0043604-RA||1||CDS||1720942856||415||80.45    7973031 8013465 b52156_8        8||7759048||7759210||genomic_hit||1||genomic_hit||0||2592||80.45        7759048 7759210 3.800000e-27    151</t>
  </si>
  <si>
    <t>#2      112.0   a37395_scaf_00027       b52156_8        f       4</t>
  </si>
  <si>
    <t>a37395_scaf_00027       scaf_00027||334726||353994||PMZ_0026860-RA||-1||CDS||1720941651||301||76.26     353994  334726  b52156_8        8||55691909||55692227||genomic_hit||1||genomic_hit||0||2719||76.26      55691909        55692227        3.500000e-43    42</t>
  </si>
  <si>
    <t>a37395_scaf_00027       scaf_00027||502308||525045||PMZ_0043568-RA||-1||CDS||1720942525||310||72.84     525045  502308  b52156_8        8||81222025||81222105||genomic_hit||1||genomic_hit||0||2739||72.84      81222025        81222105        1.600000e-06    47</t>
  </si>
  <si>
    <t>a37395_scaf_00027       scaf_00027||554035||557724||PMZ_0027583-RA||1||CDS||1720941791||312||63.25      554035  557724  b52156_8        8||87417876||87418226||genomic_hit||1||genomic_hit||0||2747||63.25      87417876        87418226        9.300000e-34    80</t>
  </si>
  <si>
    <t>a37395_scaf_00027       scaf_00027||561739||563295||PMZ_0027584-RA||1||CDS||1720941796||313||64.02      561739  563295  b52156_8        8||87417888||87418215||genomic_hit||1||genomic_hit||0||2748||64.02      87417888        87418215        2.800000e-33    112</t>
  </si>
  <si>
    <t>#1      86.0    a37395_scaf_00027       b52156_Un_NW_016683387v1        f       3</t>
  </si>
  <si>
    <t>a37395_scaf_00027       scaf_00027||7910922||7939377||PMZ_0048033-RA||1||CDS||1720943331||412||75.65    7910922 7939377 b52156_Un_NW_016683387v1        Un_NW_016683387v1||641643||641872||genomic_hit||1||genomic_hit||0||2953||75.65  641643  641872  2.900000e-45    44</t>
  </si>
  <si>
    <t>a37395_scaf_00027       scaf_00027||8030432||8088623||PMZ_0027462-RA||1||CDS||1720941744||416||82.67    8030432 8088623 b52156_Un_NW_016683387v1        Un_NW_016683387v1||901217||901384||genomic_hit||1||genomic_hit||0||2960||82.67  901217  901384  1.800000e-35    78</t>
  </si>
  <si>
    <t>a37395_scaf_00027       scaf_00027||8105514||8112368||PMZ_0010550-RA||-1||CDS||1720941176||417||66.93   8112368 8105514 b52156_Un_NW_016683387v1        Un_NW_016683387v1||939539||939665||genomic_hit||1||genomic_hit||0||2968||66.93  939539  939665  2.200000e-09    86</t>
  </si>
  <si>
    <t>#1      143.0   a37395_scaf_00027       b52156_Un_NW_016683387v1        r       6</t>
  </si>
  <si>
    <t>a37395_scaf_00027       scaf_00027||7210609||7263218||PMZ_0014316-RA||-1||CDS||1720941357||402||62.94   7263218 7210609 b52156_Un_NW_016683387v1        Un_NW_016683387v1||902782||902924||genomic_hit||1||genomic_hit||0||2962||62.94  902782  902924  3.300000e-06    5</t>
  </si>
  <si>
    <t>a37395_scaf_00027       scaf_00027||7762848||7797893||PMZ_0006870-RA||-1||CDS||1720941022||411||76.98   7797893 7762848 b52156_Un_NW_016683387v1        Un_NW_016683387v1||844206||844331||genomic_hit||1||genomic_hit||0||2959||76.98  844206  844331  4.800000e-21    25</t>
  </si>
  <si>
    <t>a37395_scaf_00027       scaf_00027||7910922||7939377||PMZ_0048033-RA||1||CDS||1720943331||412||75.65    7910922 7939377 b52156_Un_NW_016683387v1        Un_NW_016683387v1||641643||641872||genomic_hit||1||genomic_hit||0||2953||75.65  641643  641872  2.900000e-45    69</t>
  </si>
  <si>
    <t>a37395_scaf_00027       scaf_00027||7939923||7960050||PMZ_0048034-RA||1||CDS||1720943341||413||72.85    7939923 7960050 b52156_Un_NW_016683387v1        Un_NW_016683387v1||628543||628693||genomic_hit||1||genomic_hit||0||2948||72.85  628543  628693  8.500000e-22    90</t>
  </si>
  <si>
    <t>a37395_scaf_00027       scaf_00027||7960690||7971473||PMZ_0043603-RA||1||CDS||1720942847||414||78.53    7960690 7971473 b52156_Un_NW_016683387v1        Un_NW_016683387v1||625990||626152||genomic_hit||1||genomic_hit||0||2946||78.53  625990  626152  1.400000e-33    122</t>
  </si>
  <si>
    <t>a37395_scaf_00027       scaf_00027||7973031||8013465||PMZ_0043604-RA||1||CDS||1720942856||415||78.4     7973031 8013465 b52156_Un_NW_016683387v1        Un_NW_016683387v1||582173||582324||genomic_hit||1||genomic_hit||0||2935||78.4   582173  582324  2.200000e-22    143</t>
  </si>
  <si>
    <t>#1      177.0   a37395_scaf_00027       b52156_Un_NW_016683430v1        f       5</t>
  </si>
  <si>
    <t>a37395_scaf_00027       scaf_00027||8182445||8189929||PMZ_0010848-RA||-1||CDS||1720941182||420||76.69   8189929 8182445 b52156_Un_NW_016683430v1        Un_NW_016683430v1||24007||24465||genomic_hit||1||genomic_hit||0||3106||76.69    24007   24465   7.100000e-106   50</t>
  </si>
  <si>
    <t>a37395_scaf_00027       scaf_00027||8210816||8212491||PMZ_0029292-RA||1||CDS||1720941929||421||75.17    8210816 8212491 b52156_Un_NW_016683430v1        Un_NW_016683430v1||57148||58331||genomic_hit||1||genomic_hit||0||3111||75.17    57148   58331   1.000000e-250   100</t>
  </si>
  <si>
    <t>a37395_scaf_00027       scaf_00027||8240705||8253840||PMZ_0043605-RA||-1||CDS||1720942872||422||64.03   8253840 8240705 b52156_Un_NW_016683430v1        Un_NW_016683430v1||127316||127454||genomic_hit||1||genomic_hit||0||3112||64.03  127316  127454  4.200000e-08    107</t>
  </si>
  <si>
    <t>a37395_scaf_00027       scaf_00027||8262603||8297425||PMZ_0043606-RA||-1||CDS||1720942879||423||82.55   8297425 8262603 b52156_Un_NW_016683430v1        Un_NW_016683430v1||155118||155266||genomic_hit||1||genomic_hit||0||3115||82.55  155118  155266  2.100000e-35    141</t>
  </si>
  <si>
    <t>a37395_scaf_00027       scaf_00027||8311201||8410906||PMZ_0027551-RA||-1||CDS||1720941769||424||78.65   8410906 8311201 b52156_Un_NW_016683430v1        Un_NW_016683430v1||238416||238711||genomic_hit||1||genomic_hit||0||3126||78.65  238416  238711  4.300000e-37    177</t>
  </si>
  <si>
    <t>#1      147.0   a37395_scaf_00027       b52156_Un_NW_016683703v1        r       4</t>
  </si>
  <si>
    <t>a37395_scaf_00027       scaf_00027||7910922||7939377||PMZ_0048033-RA||1||CDS||1720943331||412||81.36    7910922 7939377 b52156_Un_NW_016683703v1        Un_NW_016683703v1||114571||114806||genomic_hit||1||genomic_hit||0||3408||81.36  114571  114806  1.400000e-59    50</t>
  </si>
  <si>
    <t>a37395_scaf_00027       scaf_00027||7939923||7960050||PMZ_0048034-RA||1||CDS||1720943341||413||80.39    7939923 7960050 b52156_Un_NW_016683703v1        Un_NW_016683703v1||59911||60063||genomic_hit||1||genomic_hit||0||3400||80.39    59911   60063   3.000000e-33    82</t>
  </si>
  <si>
    <t>a37395_scaf_00027       scaf_00027||7960690||7971473||PMZ_0043603-RA||1||CDS||1720942847||414||78.53    7960690 7971473 b52156_Un_NW_016683703v1        Un_NW_016683703v1||56380||56542||genomic_hit||1||genomic_hit||0||3398||78.53    56380   56542   1.400000e-33    114</t>
  </si>
  <si>
    <t>a37395_scaf_00027       scaf_00027||7973031||8013465||PMZ_0043604-RA||1||CDS||1720942856||415||66.78    7973031 8013465 b52156_Un_NW_016683703v1        Un_NW_016683703v1||3838||4134||genomic_hit||1||genomic_hit||0||3378||66.78      3838    4134    2.700000e-34    147</t>
  </si>
  <si>
    <t>#1      152.0   a37395_scaf_00027       b52156_Un_NW_016684271v1        r       5</t>
  </si>
  <si>
    <t>a37395_scaf_00027       scaf_00027||3839973||3845208||PMZ_0043581-RA||1||CDS||1720942636||345||71.43    3839973 3845208 b52156_Un_NW_016684271v1        Un_NW_016684271v1||10666||10882||genomic_hit||1||genomic_hit||0||3508||71.43    10666   10882   5.500000e-34    33</t>
  </si>
  <si>
    <t>a37395_scaf_00027       scaf_00027||3874937||3885337||PMZ_0018985-RA||1||CDS||1720941541||346||67.16    3874937 3885337 b52156_Un_NW_016684271v1        Un_NW_016684271v1||9848||9981||genomic_hit||1||genomic_hit||0||3506||67.16      9848    9981    1.900000e-11    43</t>
  </si>
  <si>
    <t>a37395_scaf_00027       scaf_00027||3947600||3950608||PMZ_0043582-RA||1||CDS||1720942640||347||72.0     3947600 3950608 b52156_Un_NW_016684271v1        Un_NW_016684271v1||8847||9046||genomic_hit||1||genomic_hit||0||3501||72.0       8847    9046    3.700000e-32    74</t>
  </si>
  <si>
    <t>a37395_scaf_00027       scaf_00027||4047573||4054289||PMZ_0031869-RA||1||CDS||1720942319||348||75.64    4047573 4054289 b52156_Un_NW_016684271v1        Un_NW_016684271v1||7188||7462||genomic_hit||1||genomic_hit||0||3495||75.64      7188    7462    2.800000e-56    124</t>
  </si>
  <si>
    <t>a37395_scaf_00027       scaf_00027||4073501||4076609||PMZ_0028080-RA||1||CDS||1720941836||349||72.78    4073501 4076609 b52156_Un_NW_016684271v1        Un_NW_016684271v1||5868||6047||genomic_hit||1||genomic_hit||0||3490||72.78      5868    6047    4.700000e-29    152</t>
  </si>
  <si>
    <t>#1      145.0   a37395_scaf_00049       b52156_3        f       6</t>
  </si>
  <si>
    <t>a37395_scaf_00049       scaf_00049||985172||993723||PMZ_0045198-RA||1||CDS||1720944290||539||70.43      985172  993723  b52156_3        3||53564934||53565163||genomic_hit||1||genomic_hit||0||920||70.43       53564934        53565163        1.300000e-33    32</t>
  </si>
  <si>
    <t>a37395_scaf_00049       scaf_00049||3471374||3487095||PMZ_0045208-RA||1||CDS||1720944371||560||76.12    3471374 3487095 b52156_3        3||55311895||55312028||genomic_hit||1||genomic_hit||0||931||76.12       55311895        55312028        1.300000e-22    47</t>
  </si>
  <si>
    <t>a37395_scaf_00049       scaf_00049||3528044||3533289||PMZ_0014548-RA||-1||CDS||1720943527||561||70.2    3533289 3528044 b52156_3        3||55481268||55481512||genomic_hit||1||genomic_hit||0||933||70.2        55481268        55481512        6.000000e-36    82</t>
  </si>
  <si>
    <t>a37395_scaf_00049       scaf_00049||4167960||4196704||PMZ_0027006-RA||-1||CDS||1720943691||566||78.57   4196704 4167960 b52156_3        3||55803445||55803500||genomic_hit||1||genomic_hit||0||937||78.57       55803445        55803500        6.400000e-04    85</t>
  </si>
  <si>
    <t>a37395_scaf_00049       scaf_00049||4283152||4309600||PMZ_0045211-RA||-1||CDS||1720944389||569||68.65   4309600 4283152 b52156_3        3||55938051||55938249||genomic_hit||1||genomic_hit||0||938||68.65       55938051        55938249        1.500000e-21    105</t>
  </si>
  <si>
    <t>a37395_scaf_00049       scaf_00049||5179888||5182201||PMZ_0008269-RA||1||CDS||1720943457||575||58.69    5179888 5182201 b52156_3        3||56542700||56543372||genomic_hit||1||genomic_hit||0||952||58.69       56542700        56543372        2.400000e-44    145</t>
  </si>
  <si>
    <t>#2      140.0   a37395_scaf_00049       b52156_3        f       6</t>
  </si>
  <si>
    <t>a37395_scaf_00049       scaf_00049||3434273||3437054||PMZ_0032217-RA||-1||CDS||1720943986||559||64.16   3437054 3434273 b52156_3        3||42381218||42381825||genomic_hit||1||genomic_hit||0||777||64.16       42381218        42381825        5.400000e-65    50</t>
  </si>
  <si>
    <t>a37395_scaf_00049       scaf_00049||5450199||5467150||PMZ_0031890-RA||1||CDS||1720943939||578||63.58    5450199 5467150 b52156_3        3||45324974||45325146||genomic_hit||1||genomic_hit||0||804||63.58       45324974        45325146        3.000000e-11    57</t>
  </si>
  <si>
    <t>a37395_scaf_00049       scaf_00049||5542042||5571955||PMZ_0045214-RA||1||CDS||1720944420||579||74.59    5542042 5571955 b52156_3        3||45463291||45463412||genomic_hit||1||genomic_hit||0||805||74.59       45463291        45463412        1.300000e-17    73</t>
  </si>
  <si>
    <t>a37395_scaf_00049       scaf_00049||5930141||5936376||PMZ_0045217-RA||-1||CDS||1720944440||584||72.27   5936376 5930141 b52156_3        3||45596001||45596119||genomic_hit||1||genomic_hit||0||810||72.27       45596001        45596119        8.800000e-15    87</t>
  </si>
  <si>
    <t>a37395_scaf_00049       scaf_00049||5945215||5982502||PMZ_0045218-RA||-1||CDS||1720944445||585||71.3    5982502 5945215 b52156_3        3||45625770||45625985||genomic_hit||1||genomic_hit||0||828||71.3        45625770        45625985        2.100000e-32    118</t>
  </si>
  <si>
    <t>a37395_scaf_00049       scaf_00049||6008717||6046352||PMZ_0045219-RA||-1||CDS||1720944458||586||65.0    6046352 6008717 b52156_3        3||45634307||45634546||genomic_hit||1||genomic_hit||0||836||65.0        45634307        45634546        1.800000e-23    140</t>
  </si>
  <si>
    <t>#1      88.0    a37395_scaf_00049       b52156_3        r       3</t>
  </si>
  <si>
    <t>a37395_scaf_00049       scaf_00049||1091274||1100497||PMZ_0033567-RA||1||CDS||1720944078||543||75.43    1091274 1100497 b52156_3        3||68247199||68247373||genomic_hit||1||genomic_hit||0||1148||75.43      68247199        68247373        2.300000e-31    30</t>
  </si>
  <si>
    <t>a37395_scaf_00049       scaf_00049||1105094||1117807||PMZ_0033566-RA||1||CDS||1720944070||544||72.53    1105094 1117807 b52156_3        3||67784632||67785043||genomic_hit||1||genomic_hit||0||1138||72.53      67784632        67785043        9.700000e-75    80</t>
  </si>
  <si>
    <t>a37395_scaf_00049       scaf_00049||1154139||1184780||PMZ_0031898-RA||-1||CDS||1720943959||545||68.33   1184780 1154139 b52156_3        3||67688050||67688169||genomic_hit||1||genomic_hit||0||1133||68.33      67688050        67688169        3.200000e-09    88</t>
  </si>
  <si>
    <t>#1      99.0    a37395_scaf_00049       b52156_4        f       3</t>
  </si>
  <si>
    <t>a37395_scaf_00049       scaf_00049||1105094||1117807||PMZ_0033566-RA||1||CDS||1720944070||544||73.39    1105094 1117807 b52156_4        4||128407537||128407923||genomic_hit||1||genomic_hit||0||2103||73.39    128407537       128407923       3.200000e-75    50</t>
  </si>
  <si>
    <t>a37395_scaf_00049       scaf_00049||1154139||1184780||PMZ_0031898-RA||-1||CDS||1720943959||545||70.0    1184780 1154139 b52156_4        4||128512082||128512201||genomic_hit||1||genomic_hit||0||2108||70.0     128512082       128512201       4.000000e-11    60</t>
  </si>
  <si>
    <t>a37395_scaf_00049       scaf_00049||3528044||3533289||PMZ_0014548-RA||-1||CDS||1720943527||561||73.36   3533289 3528044 b52156_4        4||129246752||129246995||genomic_hit||1||genomic_hit||0||2134||73.36    129246752       129246995       4.200000e-43    99</t>
  </si>
  <si>
    <t>#2      81.0    a37395_scaf_00049       b52156_4        f       3</t>
  </si>
  <si>
    <t>a37395_scaf_00049       scaf_00049||6932899||6984170||PMZ_0033008-RA||1||CDS||1720944035||606||82.52    6932899 6984170 b52156_4        4||119604339||119604565||genomic_hit||1||genomic_hit||0||1821||82.52    119604339       119604565       8.700000e-33    32</t>
  </si>
  <si>
    <t>a37395_scaf_00049       scaf_00049||6985111||7019938||PMZ_0034429-RA||1||CDS||1720944142||607||67.97    6985111 7019938 b52156_4        4||119609228||119609483||genomic_hit||1||genomic_hit||0||1827||67.97    119609228       119609483       4.000000e-32    63</t>
  </si>
  <si>
    <t>a37395_scaf_00049       scaf_00049||7052664||7062078||PMZ_0029387-RA||1||CDS||1720943739||608||79.81    7052664 7062078 b52156_4        4||119657511||119657614||genomic_hit||1||genomic_hit||0||1838||79.81    119657511       119657614       1.100000e-18    81</t>
  </si>
  <si>
    <t>#3      75.0    a37395_scaf_00049       b52156_4        f       3</t>
  </si>
  <si>
    <t>a37395_scaf_00049       scaf_00049||3884762||3929564||PMZ_0014019-RA||-1||CDS||1720943514||565||69.53   3929564 3884762 b52156_4        4||119308485||119308612||genomic_hit||1||genomic_hit||0||1796||69.53    119308485       119308612       1.100000e-12    12</t>
  </si>
  <si>
    <t>a37395_scaf_00049       scaf_00049||4630570||4649017||PMZ_0033045-RA||1||CDS||1720944059||574||65.14    4630570 4649017 b52156_4        4||119402441||119402615||genomic_hit||1||genomic_hit||0||1801||65.14    119402441       119402615       3.700000e-14    25</t>
  </si>
  <si>
    <t>a37395_scaf_00049       scaf_00049||5179888||5182201||PMZ_0008269-RA||1||CDS||1720943457||575||60.24    5179888 5182201 b52156_4        4||119476605||119477708||genomic_hit||1||genomic_hit||0||1806||60.24    119476605       119477708       2.800000e-96    75</t>
  </si>
  <si>
    <t>#1      126.0   a37395_scaf_00049       b52156_4        r       4</t>
  </si>
  <si>
    <t>a37395_scaf_00049       scaf_00049||1681928||1695038||PMZ_0034076-RA||-1||CDS||1720944119||554||74.42   1695038 1681928 b52156_4        4||131310089||131310522||genomic_hit||1||genomic_hit||0||2168||74.42    131310089       131310522       9.800000e-90    50</t>
  </si>
  <si>
    <t>a37395_scaf_00049       scaf_00049||3199513||3231219||PMZ_0045206-RA||1||CDS||1720944357||556||80.0     3199513 3231219 b52156_4        4||130334362||130334466||genomic_hit||1||genomic_hit||0||2149||80.0     130334362       130334466       4.200000e-19    65</t>
  </si>
  <si>
    <t>a37395_scaf_00049       scaf_00049||3471374||3487095||PMZ_0045208-RA||1||CDS||1720944371||560||76.0     3471374 3487095 b52156_4        4||129646925||129647049||genomic_hit||1||genomic_hit||0||2137||76.0     129646925       129647049       3.200000e-20    84</t>
  </si>
  <si>
    <t>a37395_scaf_00049       scaf_00049||3528044||3533289||PMZ_0014548-RA||-1||CDS||1720943527||561||73.36   3533289 3528044 b52156_4        4||129246752||129246995||genomic_hit||1||genomic_hit||0||2134||73.36    129246752       129246995       4.200000e-43    126</t>
  </si>
  <si>
    <t>#2      101.0   a37395_scaf_00049       b52156_4        r       4</t>
  </si>
  <si>
    <t>a37395_scaf_00049       scaf_00049||5930141||5936376||PMZ_0045217-RA||-1||CDS||1720944440||584||75.21   5936376 5930141 b52156_4        4||114163680||114163800||genomic_hit||1||genomic_hit||0||1586||75.21    114163680       114163800       1.300000e-18    17</t>
  </si>
  <si>
    <t>a37395_scaf_00049       scaf_00049||5945215||5982502||PMZ_0045218-RA||-1||CDS||1720944445||585||75.98   5982502 5945215 b52156_4        4||114141259||114141504||genomic_hit||1||genomic_hit||0||1568||75.98    114141259       114141504       4.400000e-39    55</t>
  </si>
  <si>
    <t>a37395_scaf_00049       scaf_00049||6008717||6046352||PMZ_0045219-RA||-1||CDS||1720944458||586||70.16   6046352 6008717 b52156_4        4||114122128||114122385||genomic_hit||1||genomic_hit||0||1557||70.16    114122128       114122385       9.500000e-39    93</t>
  </si>
  <si>
    <t>a37395_scaf_00049       scaf_00049||6617269||6656662||PMZ_0045224-RA||1||CDS||1720944515||595||72.32    6617269 6656662 b52156_4        4||92315415||92315525||genomic_hit||1||genomic_hit||0||1544||72.32      92315415        92315525        5.300000e-09    101</t>
  </si>
  <si>
    <t>#3      79.0    a37395_scaf_00049       b52156_4        r       3</t>
  </si>
  <si>
    <t>a37395_scaf_00049       scaf_00049||5179888||5182201||PMZ_0008269-RA||1||CDS||1720943457||575||60.24    5179888 5182201 b52156_4        4||119476605||119477708||genomic_hit||1||genomic_hit||0||1806||60.24    119476605       119477708       2.800000e-96    50</t>
  </si>
  <si>
    <t>a37395_scaf_00049       scaf_00049||5542042||5571955||PMZ_0045214-RA||1||CDS||1720944420||579||78.91    5542042 5571955 b52156_4        4||118341387||118341515||genomic_hit||1||genomic_hit||0||1779||78.91    118341387       118341515       2.700000e-24    70</t>
  </si>
  <si>
    <t>a37395_scaf_00049       scaf_00049||5690052||5693522||PMZ_0045216-RA||1||CDS||1720944433||581||73.12    5690052 5693522 b52156_4        4||118272652||118272744||genomic_hit||1||genomic_hit||0||1777||73.12    118272652       118272744       3.300000e-10    79</t>
  </si>
  <si>
    <t>#1      103.0   a37395_scaf_00049       b52156_8        f       4</t>
  </si>
  <si>
    <t>a37395_scaf_00049       scaf_00049||5542042||5571955||PMZ_0045214-RA||1||CDS||1720944420||579||78.07    5542042 5571955 b52156_8        8||3429089||3429216||genomic_hit||1||genomic_hit||0||2511||78.07        3429089 3429216 1.600000e-19    18</t>
  </si>
  <si>
    <t>a37395_scaf_00049       scaf_00049||5930141||5936376||PMZ_0045217-RA||-1||CDS||1720944440||584||78.57   5936376 5930141 b52156_8        8||3512086||3512169||genomic_hit||1||genomic_hit||0||2514||78.57        3512086 3512169 2.200000e-12    29</t>
  </si>
  <si>
    <t>a37395_scaf_00049       scaf_00049||5945215||5982502||PMZ_0045218-RA||-1||CDS||1720944445||585||71.84   5982502 5945215 b52156_8        8||3542452||3542696||genomic_hit||1||genomic_hit||0||2531||71.84        3542452 3542696 1.500000e-39    67</t>
  </si>
  <si>
    <t>a37395_scaf_00049       scaf_00049||6008717||6046352||PMZ_0045219-RA||-1||CDS||1720944458||586||70.61   6046352 6008717 b52156_8        8||3571587||3571831||genomic_hit||1||genomic_hit||0||2543||70.61        3571587 3571831 2.600000e-37    103</t>
  </si>
  <si>
    <t>#1      124.0   a37395_scaf_00049       b52156_8        r       5</t>
  </si>
  <si>
    <t>a37395_scaf_00049       scaf_00049||3426470||3434237||PMZ_0045207-RA||-1||CDS||1720944367||558||78.48   3434237 3426470 b52156_8        8||12409955||12410033||genomic_hit||1||genomic_hit||0||2665||78.48      12409955        12410033        5.600000e-11    10</t>
  </si>
  <si>
    <t>a37395_scaf_00049       scaf_00049||3528044||3533289||PMZ_0014548-RA||-1||CDS||1720943527||561||69.26   3533289 3528044 b52156_8        8||8942108||8942377||genomic_hit||1||genomic_hit||0||2638||69.26        8942108 8942377 2.500000e-38    47</t>
  </si>
  <si>
    <t>a37395_scaf_00049       scaf_00049||4167960||4196704||PMZ_0027006-RA||-1||CDS||1720943691||566||65.87   4196704 4167960 b52156_8        8||8850168||8850334||genomic_hit||1||genomic_hit||0||2634||65.87        8850168 8850334 6.300000e-14    60</t>
  </si>
  <si>
    <t>a37395_scaf_00049       scaf_00049||4505401||4582571||PMZ_0026774-RA||-1||CDS||1720943664||572||75.45   4582571 4505401 b52156_8        8||8309006||8309229||genomic_hit||1||genomic_hit||0||2622||75.45        8309006 8309229 2.500000e-42    101</t>
  </si>
  <si>
    <t>a37395_scaf_00049       scaf_00049||5362426||5398370||PMZ_0007267-RA||1||CDS||1720943425||576||74.83    5362426 5398370 b52156_8        8||8243312||8243462||genomic_hit||1||genomic_hit||0||2617||74.83        8243312 8243462 1.700000e-24    124</t>
  </si>
  <si>
    <r>
      <t xml:space="preserve">Supplementary Table 19: </t>
    </r>
    <r>
      <rPr>
        <sz val="11"/>
        <color theme="1"/>
        <rFont val="Arial"/>
        <family val="2"/>
        <charset val="161"/>
      </rPr>
      <t>SynMap human genome vs. lamprey scaffolds 10, 27, 49 (n=2)</t>
    </r>
  </si>
  <si>
    <t>https://genomevolution.org/r/10lzp</t>
  </si>
  <si>
    <t>#1      118.0   a29349_1        b37395_scaf_00010       f       3</t>
  </si>
  <si>
    <t>a29349_1        1||208215443||208215711||CDS:ENST00000367033.3:22||-1||CDS||943795900||60246||73.38     208215711       208215443       b37395_scaf_00010       scaf_00010||1966169||1992601||PMZ_0034088-RA||-1||CDS||1720939747||36||73.38    1992601 1966169 3.600000e-52    50</t>
  </si>
  <si>
    <t>a29349_1        1||208257725||208257925||CDS:ENST00000367033.3:10||-1||CDS||943795887||60258||66.14     208257925       208257725       b37395_scaf_00010       scaf_00010||2025536||2048546||PMZ_0042112-RA||-1||CDS||1720940085||38||66.14    2048546 2025536 3.400000e-22    68</t>
  </si>
  <si>
    <t>a29349_1        1||208390080||208391267||CDS:ENST00000367033.3:2||-1||CDS||943795897||60266||66.4       208391267       208390080       b37395_scaf_00010       scaf_00010||2105452||2121949||PMZ_0035818-RA||-1||CDS||1720939890||39||66.4     2121949 2105452 1.800000e-83    118</t>
  </si>
  <si>
    <t>#2      65.0    a29349_1        b37395_scaf_00010       f       2</t>
  </si>
  <si>
    <t>a29349_1        1||110882028||110884901||CDS:ENST00000602849.1:1||1||CDS||943844454||35466||65.45       110882028       110884901       b37395_scaf_00010       scaf_00010||5844526||5851225||PMZ_0017410-RA||1||CDS||1720938525||102||65.45    5844526 5851225 4.500000e-61    50</t>
  </si>
  <si>
    <t>a29349_1        1||110921475||110921978||CDS:ENST00000369779.4:6||-1||CDS||943805426||35486||73.45      110921978       110921475       b37395_scaf_00010       scaf_00010||6582742||6607696||PMZ_0042140-RA||1||CDS||1720940329||119||73.45    6582742 6607696 8.500000e-19    65</t>
  </si>
  <si>
    <t>#3      57.0    a29349_1        b37395_scaf_00010       f       2</t>
  </si>
  <si>
    <t>a29349_1        1||202096869||202097684||CDS:ENST00000367282.5:2||1||CDS||943797105||57085||66.67       202096869       202097684       b37395_scaf_00010       scaf_00010||5615496||5634531||PMZ_0007546-RA||1||CDS||1720938131||97||66.67     5615496 5634531 1.200000e-24    23</t>
  </si>
  <si>
    <t>a29349_1        1||202113578||202113700||CDS:ENST00000272217.2:1||-1||CDS||943780262||57092||87.27      202113700       202113578       b37395_scaf_00010       scaf_00010||5713146||5725669||PMZ_0029399-RA||-1||CDS||1720939156||99||87.27    5725669 5713146 7.400000e-35    57</t>
  </si>
  <si>
    <t>#1      112.0   a29349_1        b37395_scaf_00027       r       4</t>
  </si>
  <si>
    <t>a29349_1        1||201030395||201030596||CDS:ENST00000362061.3:25||-1||CDS||943792990||56284||75.0      201030596       201030395       b37395_scaf_00027       scaf_00027||7973031||8013465||PMZ_0043604-RA||1||CDS||1720942856||415||75.0     7973031 8013465 3.300000e-32    31</t>
  </si>
  <si>
    <t>a29349_1        1||201038265||201038324||CDS:ENST00000362061.3:19||-1||CDS||943792983||56296||80.95     201038324       201038265       b37395_scaf_00027       scaf_00027||7960690||7971473||PMZ_0043603-RA||1||CDS||1720942847||414||80.95    7960690 7971473 2.200000e-06    33</t>
  </si>
  <si>
    <t>a29349_1        1||201046048||201046255||CDS:ENST00000362061.3:12||-1||CDS||943792976||56310||76.1      201046255       201046048       b37395_scaf_00027       scaf_00027||7939923||7960050||PMZ_0048034-RA||1||CDS||1720943341||413||76.1     7939923 7960050 6.800000e-33    62</t>
  </si>
  <si>
    <t>a29349_1        1||201047007||201047232||CDS:ENST00000362061.3:11||-1||CDS||943792975||56312||79.11     201047232       201047007       b37395_scaf_00027       scaf_00027||7910922||7939377||PMZ_0048033-RA||1||CDS||1720943331||412||79.11    7910922 7939377 1.800000e-57    112</t>
  </si>
  <si>
    <t>#1      53.0    a29349_1        b37395_scaf_00049       f       2</t>
  </si>
  <si>
    <t>a29349_1        1||201843960||201844064||CDS:ENST00000361565.4:22||1||CDS||943792358||57002||94.12      201843960       201844064       b37395_scaf_00049       scaf_00049||1294175||1353760||PMZ_0045202-RA||-1||CDS||1720944325||548||94.12   1353760 1294175 1.300000e-07    6</t>
  </si>
  <si>
    <t>a29349_1        1||201868365||201869879||CDS:ENST00000367288.4:2||-1||CDS||943797139||57013||69.89      201869879       201868365       b37395_scaf_00049       scaf_00049||1681928||1695038||PMZ_0034076-RA||-1||CDS||1720944119||554||69.89   1695038 1681928 5.400000e-80    53</t>
  </si>
  <si>
    <t>#1      50.0    a29349_10       b37395_scaf_00010       r       3</t>
  </si>
  <si>
    <t>a29349_10       10||13243421||13243534||CDS:ENST00000484800.2:17||1||CDS||944008613||70842||68.37       13243421        13243534        b37395_scaf_00010       scaf_00010||10567602||10585310||PMZ_0004063-RA||-1||CDS||1720938068||185||68.37 10585310        10567602        1.700000e-10    9</t>
  </si>
  <si>
    <t>a29349_10       10||13264103||13264200||CDS:ENST00000378681.3:5||-1||CDS||944000134||70852||70.37       13264200        13264103        b37395_scaf_00010       scaf_00010||10561876||10565092||PMZ_0004062-RA||1||CDS||1720938062||184||70.37  10561876        10565092        3.400000e-09    17</t>
  </si>
  <si>
    <t>a29349_10       10||13330360||13330541||CDS:ENST00000263038.4:6||-1||CDS||943985239||70872||75.71       13330541        13330360        b37395_scaf_00010       scaf_00010||10549956||10557901||PMZ_0004061-RA||1||CDS||1720938052||183||75.71  10549956        10557901        2.000000e-37    50</t>
  </si>
  <si>
    <t>#1      77.0    a29349_11       b37395_scaf_00027       r       3</t>
  </si>
  <si>
    <t>a29349_11       11||88027174||88027676||CDS:ENST00000227266.5:7||-1||CDS||944065833||129121||68.46      88027676        88027174        b37395_scaf_00027       scaf_00027||4289409||4291217||PMZ_0005697-RA||1||CDS||1720941005||352||68.46    4289409 4291217 7.600000e-58    50</t>
  </si>
  <si>
    <t>a29349_11       11||88068105||88068250||CDS:ENST00000227266.5:2||-1||CDS||944065828||129138||69.92      88068250        88068105        b37395_scaf_00027       scaf_00027||4263949||4278671||PMZ_0043583-RA||1||CDS||1720942645||351||69.92    4263949 4278671 1.200000e-16    62</t>
  </si>
  <si>
    <t>a29349_11       11||88300221||88301160||CDS:ENST00000305432.5:7||-1||CDS||944070622||129155||72.58      88301160        88300221        b37395_scaf_00027       scaf_00027||4047573||4054289||PMZ_0031869-RA||1||CDS||1720942319||348||72.58    4047573 4054289 1.000000e-18    77</t>
  </si>
  <si>
    <t>#1      90.0    a29349_12       b37395_scaf_00027       r       2</t>
  </si>
  <si>
    <t>a29349_12       12||64536075||64536452||CDS:ENST00000355086.3:22||1||CDS||944213004||165220||78.74      64536075        64536452        b37395_scaf_00027       scaf_00027||6071967||6146530||PMZ_0026615-RA||-1||CDS||1720941628||385||78.74   6146530 6071967 2.900000e-42    41</t>
  </si>
  <si>
    <t>a29349_12       12||64587622||64588438||CDS:ENST00000398055.3:3||-1||CDS||944218670||165223||62.1       64588438        64587622        b37395_scaf_00027       scaf_00027||6053288||6061140||PMZ_0003240-RA||1||CDS||1720940980||383||62.1     6053288 6061140 2.600000e-50    90</t>
  </si>
  <si>
    <t>#2      83.0    a29349_12       b37395_scaf_00027       r       2</t>
  </si>
  <si>
    <t>a29349_12       12||1754960||1755418||CDS:ENST00000310594.3:5||1||CDS||944208509||140782||78.65 1754960 1755418 b37395_scaf_00027       scaf_00027||8182445||8189929||PMZ_0010848-RA||-1||CDS||1720941182||420||78.65   8189929 8182445 1.900000e-116   50</t>
  </si>
  <si>
    <t>a29349_12       12||1893046||1893239||CDS:ENST00000357103.4:7||1||CDS||944213411||140791||74.42 1893046 1893239 b37395_scaf_00027       scaf_00027||8153891||8164882||PMZ_0010849-RA||-1||CDS||1720941187||419||74.42   8164882 8153891 5.300000e-34    83</t>
  </si>
  <si>
    <t>#3      66.0    a29349_12       b37395_scaf_00027       r       3</t>
  </si>
  <si>
    <t>a29349_12       12||1517315||1517413||CDS:ENST00000440394.3:17||1||CDS||944223127||140739||79.17        1517315 1517413 b37395_scaf_00027       scaf_00027||8262603||8297425||PMZ_0043606-RA||-1||CDS||1720942879||423||79.17   8297425 8262603 1.100000e-06    6</t>
  </si>
  <si>
    <t>a29349_12       12||1599259||1599396||CDS:ENST00000360905.4:19||1||CDS||944214232||140758||75.58        1599259 1599396 b37395_scaf_00027       scaf_00027||8240705||8253840||PMZ_0043605-RA||-1||CDS||1720942872||422||75.58   8253840 8240705 3.100000e-14    16</t>
  </si>
  <si>
    <t>a29349_12       12||1702039||1703232||CDS:ENST00000339235.3:1||-1||CDS||944211459||140760||76.5 1703232 1702039 b37395_scaf_00027       scaf_00027||8210816||8212491||PMZ_0029292-RA||1||CDS||1720941929||421||76.5     8210816 8212491 1.000000e-250   66</t>
  </si>
  <si>
    <t>#1      53.0    a29349_12       b37395_scaf_00049       r       2</t>
  </si>
  <si>
    <t>a29349_12       12||41966166||41967692||CDS:ENST00000298919.7:10||1||CDS||944207292||152362||77.96      41966166        41967692        b37395_scaf_00049       scaf_00049||3528044||3533289||PMZ_0014548-RA||-1||CDS||1720943527||561||77.96   3533289 3528044 4.200000e-57    50</t>
  </si>
  <si>
    <t>a29349_12       12||42554391||42554628||CDS:ENST00000442791.3:5||-1||CDS||944223403||152382||68.24      42554628        42554391        b37395_scaf_00049       scaf_00049||3471374||3487095||PMZ_0045208-RA||1||CDS||1720944371||560||68.24    3471374 3487095 1.700000e-07    53</t>
  </si>
  <si>
    <t>#2      51.0    a29349_12       b37395_scaf_00049       r       2</t>
  </si>
  <si>
    <t>a29349_12       12||26755303||26755428||CDS:ENST00000381340.3:28||-1||CDS||944215461||149675||71.6      26755428        26755303        b37395_scaf_00049       scaf_00049||6985111||7019938||PMZ_0034429-RA||1||CDS||1720944142||607||71.6     6985111 7019938 6.600000e-10    9</t>
  </si>
  <si>
    <t>a29349_12       12||26809230||26809481||CDS:ENST00000381340.3:19||-1||CDS||944215451||149684||73.64     26809481        26809230        b37395_scaf_00049       scaf_00049||6932899||6984170||PMZ_0033008-RA||1||CDS||1720944035||606||73.64    6932899 6984170 7.200000e-43    51</t>
  </si>
  <si>
    <t>#1      51.0    a29349_15       b37395_scaf_00010       f       2</t>
  </si>
  <si>
    <t>a29349_15       15||25928433||25928633||CDS:ENST00000356865.6:17||-1||CDS||944459621||220851||68.79     25928633        25928433        b37395_scaf_00010       scaf_00010||977046||990750||PMZ_0034796-RA||1||CDS||1720939843||13||68.79       977046  990750  1.100000e-20    20</t>
  </si>
  <si>
    <t>a29349_15       15||25966804||25967056||CDS:ENST00000356865.6:7||-1||CDS||944459631||220868||70.51      25967056        25966804        b37395_scaf_00010       scaf_00010||1311997||1381242||PMZ_0033366-RA||1||CDS||1720939653||21||70.51     1311997 1381242 1.700000e-35    51</t>
  </si>
  <si>
    <t>#1      118.0   a29349_16       b37395_scaf_00010       f       5</t>
  </si>
  <si>
    <t>a29349_16       16||20959805||20959959||CDS:ENST00000261383.3:57||-1||CDS||944538487||258479||71.43     20959959        20959805        b37395_scaf_00010       scaf_00010||13092113||13127681||PMZ_0026857-RA||-1||CDS||1720938831||224||71.43 13127681        13092113        9.500000e-09    8</t>
  </si>
  <si>
    <t>a29349_16       16||20974606||20976747||CDS:ENST00000261383.3:53||-1||CDS||944538483||258483||58.16     20976747        20974606        b37395_scaf_00010       scaf_00010||13130346||13176723||PMZ_0001644-RA||-1||CDS||1720937830||225||58.16 13176723        13130346        1.800000e-76    58</t>
  </si>
  <si>
    <t>a29349_16       16||20996399||20997037||CDS:ENST00000261383.3:48||-1||CDS||944538477||258488||64.98     20997037        20996399        b37395_scaf_00010       scaf_00010||13192810||13261501||PMZ_0009203-RA||-1||CDS||1720938201||226||64.98 13261501        13192810        5.400000e-24    81</t>
  </si>
  <si>
    <t>a29349_16       16||21042367||21042608||CDS:ENST00000261383.3:37||-1||CDS||944538465||258503||75.26     21042608        21042367        b37395_scaf_00010       scaf_00010||13337031||13419097||PMZ_0001646-RA||-1||CDS||1720937846||228||75.26 13419097        13337031        2.900000e-40    117</t>
  </si>
  <si>
    <t>a29349_16       16||21065741||21065855||CDS:ENST00000415178.1:28||-1||CDS||944549976||258521||63.74     21065855        21065741        b37395_scaf_00010       scaf_00010||13428353||13437096||PMZ_0042167-RA||-1||CDS||1720940540||229||63.74 13437096        13428353        4.500000e-05    118</t>
  </si>
  <si>
    <t>#1      61.0    a29349_16       b37395_scaf_00027       f       3</t>
  </si>
  <si>
    <t>a29349_16       16||30408651||30410428||CDS:ENST00000320159.2:2||1||CDS||944542523||263114||65.79       30408651        30410428        b37395_scaf_00027       scaf_00027||11416109||11431379||PMZ_0029497-RA||-1||CDS||1720942026||470||65.79 11431379        11416109        6.800000e-09    8</t>
  </si>
  <si>
    <t>a29349_16       16||30419375||30419515||CDS:ENST00000434417.1:2||1||CDS||944551444||263120||81.25       30419375        30419515        b37395_scaf_00027       scaf_00027||11457805||11549781||PMZ_0029496-RA||-1||CDS||1720941996||471||81.25 11549781        11457805        2.300000e-07    14</t>
  </si>
  <si>
    <t>a29349_16       16||30455597||30457048||CDS:ENST00000478753.2:1||-1||CDS||944553557||263133||73.63      30457048        30455597        b37395_scaf_00027       scaf_00027||11589996||11602437||PMZ_0043626-RA||-1||CDS||1720943051||473||73.63 11602437        11589996        2.500000e-94    61</t>
  </si>
  <si>
    <t>#1      70.0    a29349_16       b37395_scaf_00027       r       2</t>
  </si>
  <si>
    <t>a29349_16       16||20974606||20976747||CDS:ENST00000261383.3:53||-1||CDS||944538483||258483||71.43     20976747        20974606        b37395_scaf_00027       scaf_00027||1094236||1126483||PMZ_0017867-RA||1||CDS||1720941521||328||71.43    1094236 1126483 5.800000e-40    39</t>
  </si>
  <si>
    <t>a29349_16       16||21042367||21042608||CDS:ENST00000261383.3:37||-1||CDS||944538465||258503||71.01     21042608        21042367        b37395_scaf_00027       scaf_00027||1027383||1062690||PMZ_0031740-RA||1||CDS||1720942275||327||71.01    1027383 1062690 9.300000e-35    70</t>
  </si>
  <si>
    <t>#1      52.0    a29349_2        b37395_scaf_00010       r       2</t>
  </si>
  <si>
    <t>a29349_2        2||219757496||219757993||CDS:ENST00000258411.3:4||1||CDS||944971639||428829||61.79      219757496       219757993       b37395_scaf_00010       scaf_00010||2668887||2676335||PMZ_0031976-RA||1||CDS||1720939520||51||61.79     2668887 2676335 2.000000e-34    33</t>
  </si>
  <si>
    <t>a29349_2        2||219846389||219846978||CDS:ENST00000295727.1:3||-1||CDS||944976867||428831||73.08     219846978       219846389       b37395_scaf_00010       scaf_00010||1618131||1629826||PMZ_0034833-RA||1||CDS||1720939856||30||73.08     1618131 1629826 1.300000e-26    52</t>
  </si>
  <si>
    <t>#1      54.0    a29349_2        b37395_scaf_00027       r       2</t>
  </si>
  <si>
    <t>a29349_2        2||130951359||130952039||CDS:ENST00000312988.7:4||-1||CDS||944978309||408477||84.53     130952039       130951359       b37395_scaf_00027       scaf_00027||11801186||11807561||PMZ_0029493-RA||1||CDS||1720941983||478||84.53  11801186        11807561        7.400000e-52    50</t>
  </si>
  <si>
    <t>a29349_2        2||131099414||131099517||CDS:ENST00000259229.2:2||-1||CDS||944971835||408496||68.6      131099517       131099414       b37395_scaf_00027       scaf_00027||10960973||10970317||PMZ_0043622-RA||1||CDS||1720943014||465||68.6   10960973        10970317        1.300000e-08    54</t>
  </si>
  <si>
    <t>#1      67.0    a29349_22       b37395_scaf_00010       f       2</t>
  </si>
  <si>
    <t>a29349_22       22||24483405||24483666||CDS:ENST00000263119.5:23||1||CDS||945210190||464086||73.3       24483405        24483666        b37395_scaf_00010       scaf_00010||16250466||16298661||PMZ_0031717-RA||1||CDS||1720939467||272||73.3   16250466        16298661        7.500000e-39    38</t>
  </si>
  <si>
    <t>a29349_22       22||24515334||24515665||CDS:ENST00000263119.5:28||1||CDS||945210195||464101||75.0       24515334        24515665        b37395_scaf_00010       scaf_00010||16302795||16313207||PMZ_0042188-RA||1||CDS||1720940742||273||75.0   16302795        16313207        3.700000e-33    67</t>
  </si>
  <si>
    <t>#1      63.0    a29349_22       b37395_scaf_00010       r       2</t>
  </si>
  <si>
    <t>a29349_22       22||32937557||32937699||CDS:ENST00000332840.5:7||-1||CDS||945211569||468762||77.14      32937699        32937557        b37395_scaf_00010       scaf_00010||5515150||5535651||PMZ_0027361-RA||1||CDS||1720938887||95||77.14     5515150 5535651 1.400000e-30    29</t>
  </si>
  <si>
    <t>a29349_22       22||33402337||33402647||CDS:ENST00000332840.5:1||-1||CDS||945211559||468781||78.62      33402647        33402337        b37395_scaf_00010       scaf_00010||5477022||5502787||PMZ_0029401-RA||1||CDS||1720939167||93||78.62     5477022 5502787 3.900000e-38    63</t>
  </si>
  <si>
    <t>#1      56.0    a29349_3        b37395_scaf_00010       f       3</t>
  </si>
  <si>
    <t>a29349_3        3||71774343||71774518||CDS:ENST00000425534.3:1||-1||CDS||945281433||497478||80.49       71774518        71774343        b37395_scaf_00010       scaf_00010||6159145||6171623||PMZ_0031115-RA||1||CDS||1720939337||113||80.49    6159145 6171623 8.600000e-05    4</t>
  </si>
  <si>
    <t>a29349_3        3||71803201||71804328||CDS:ENST00000304411.2:1||1||CDS||945265306||497479||71.87        71803201        71804328        b37395_scaf_00010       scaf_00010||6525184||6555354||PMZ_0042139-RA||1||CDS||1720940321||118||71.87    6525184 6555354 1.600000e-93    54</t>
  </si>
  <si>
    <t>a29349_3        3||71834108||71834203||CDS:ENST00000353065.3:1||-1||CDS||945270643||497486||76.0        71834203        71834108        b37395_scaf_00010       scaf_00010||7558614||7607073||PMZ_0000281-RA||1||CDS||1720937767||138||76.0     7558614 7607073 1.000000e-05    56</t>
  </si>
  <si>
    <t>#1      97.0    a29349_3        b37395_scaf_00010       r       2</t>
  </si>
  <si>
    <t>a29349_3        3||7620109||7621044||CDS:ENST00000357716.4:8||1||CDS||945271582||477378||68.88  7620109 7621044 b37395_scaf_00010       scaf_00010||4901348||4964404||PMZ_0028285-RA||-1||CDS||1720939042||90||68.88    4964404 4901348 4.200000e-95    50</t>
  </si>
  <si>
    <t>a29349_3        3||7721736||7721982||CDS:ENST00000357716.4:9||1||CDS||945271583||477386||75.31  7721736 7721982 b37395_scaf_00010       scaf_00010||4859915||4867270||PMZ_0015103-RA||-1||CDS||1720938464||89||75.31    4867270 4859915 5.900000e-48    97</t>
  </si>
  <si>
    <t>#2      82.0    a29349_3        b37395_scaf_00010       r       3</t>
  </si>
  <si>
    <t>a29349_3        3||51352411||51352559||CDS:ENST00000266037.9:32||1||CDS||945261792||491649||73.33       51352411        51352559        b37395_scaf_00010       scaf_00010||5907702||5942780||PMZ_0031116-RA||-1||CDS||1720939343||105||73.33   5942780 5907702 1.300000e-23    22</t>
  </si>
  <si>
    <t>a29349_3        3||51394393||51394572||CDS:ENST00000266037.9:44||1||CDS||945261805||491661||77.01       51394393        51394572        b37395_scaf_00010       scaf_00010||5863383||5884847||PMZ_0017407-RA||-1||CDS||1720938509||103||77.01   5884847 5863383 7.300000e-17    35</t>
  </si>
  <si>
    <t>a29349_3        3||51428831||51431503||CDS:ENST00000323686.4:1||1||CDS||945267181||491678||67.62        51428831        51431503        b37395_scaf_00010       scaf_00010||5844526||5851225||PMZ_0017410-RA||1||CDS||1720938525||102||67.62    5844526 5851225 3.700000e-70    82</t>
  </si>
  <si>
    <t>#3      77.0    a29349_3        b37395_scaf_00010       r       2</t>
  </si>
  <si>
    <t>a29349_3        3||126707437||126708630||CDS:ENST00000393409.2:1||1||CDS||945275114||504425||69.77      126707437       126708630       b37395_scaf_00010       scaf_00010||2105452||2121949||PMZ_0035818-RA||-1||CDS||1720939890||39||69.77    2121949 2105452 6.700000e-106   50</t>
  </si>
  <si>
    <t>a29349_3        3||126730801||126731001||CDS:ENST00000251772.4:9||1||CDS||945260163||504441||82.11      126730801       126731001       b37395_scaf_00010       scaf_00010||2025536||2048546||PMZ_0042112-RA||-1||CDS||1720940085||38||82.11    2048546 2025536 4.700000e-31    77</t>
  </si>
  <si>
    <t>#4      60.0    a29349_3        b37395_scaf_00010       r       2</t>
  </si>
  <si>
    <t>a29349_3        3||55504120||55504578||CDS:ENST00000264634.4:5||-1||CDS||945261040||494399||76.59       55504578        55504120        b37395_scaf_00010       scaf_00010||2668887||2676335||PMZ_0031976-RA||1||CDS||1720939520||51||76.59     2668887 2676335 3.800000e-110   50</t>
  </si>
  <si>
    <t>a29349_3        3||55768799||55768946||CDS:ENST00000288221.6:15||-1||CDS||945263191||494420||68.59      55768946        55768799        b37395_scaf_00010       scaf_00010||2638605||2644904||PMZ_0031975-RA||1||CDS||1720939515||50||68.59     2638605 2644904 1.300000e-17    60</t>
  </si>
  <si>
    <t>#1      86.0    a29349_3        b37395_scaf_00027       f       2</t>
  </si>
  <si>
    <t>a29349_3        3||53757461||53757686||CDS:ENST00000288139.4:14||1||CDS||945263093||493951||77.13       53757461        53757686        b37395_scaf_00027       scaf_00027||7910922||7939377||PMZ_0048033-RA||1||CDS||1720943331||412||77.13    7910922 7939377 4.500000e-52    50</t>
  </si>
  <si>
    <t>a29349_3        3||53757819||53758026||CDS:ENST00000288139.4:15||1||CDS||945263094||493955||79.49       53757819        53758026        b37395_scaf_00027       scaf_00027||7939923||7960050||PMZ_0048034-RA||1||CDS||1720943341||413||79.49    7939923 7960050 2.100000e-37    86</t>
  </si>
  <si>
    <t>#2      81.0    a29349_3        b37395_scaf_00027       f       4</t>
  </si>
  <si>
    <t>a29349_3        3||73453299||73453546||CDS:ENST00000263666.4:4||-1||CDS||945260655||497627||85.07       73453546        73453299        b37395_scaf_00027       scaf_00027||9217352||9244092||PMZ_0021730-RA||-1||CDS||1720941590||434||85.07   9244092 9217352 2.000000e-16    15</t>
  </si>
  <si>
    <t>a29349_3        3||73673254||73673976||CDS:ENST00000263666.4:1||-1||CDS||945260651||497638||74.27       73673976        73673254        b37395_scaf_00027       scaf_00027||9373125||9380737||PMZ_0011353-RA||-1||CDS||1720941215||435||74.27   9380737 9373125 1.600000e-91    62</t>
  </si>
  <si>
    <t>a29349_3        3||74383886||74384061||CDS:ENST00000263665.6:12||-1||CDS||945260632||497650||62.4       74384061        74383886        b37395_scaf_00027       scaf_00027||9655478||9698970||PMZ_0043611-RA||-1||CDS||1720942909||437||62.4    9698970 9655478 1.100000e-07    66</t>
  </si>
  <si>
    <t>a29349_3        3||74420347||74420550||CDS:ENST00000263665.6:5||-1||CDS||945260646||497657||68.75       74420550        74420347        b37395_scaf_00027       scaf_00027||9712943||9734994||PMZ_0026138-RA||-1||CDS||1720941619||438||68.75   9734994 9712943 8.300000e-16    81</t>
  </si>
  <si>
    <t>#3      78.0    a29349_3        b37395_scaf_00027       f       2</t>
  </si>
  <si>
    <t>a29349_3        3||9771191||9771376||CDS:ENST00000383832.3:21||1||CDS||945274040||477901||73.81 9771191 9771376 b37395_scaf_00027       scaf_00027||13159830||13187711||PMZ_0043638-RA||1||CDS||1720943242||498||73.81  13159830        13187711        1.000000e-31    31</t>
  </si>
  <si>
    <t>a29349_3        3||9780683||9781642||CDS:ENST00000302054.3:3||1||CDS||945265050||477913||86.91  9780683 9781642 b37395_scaf_00027       scaf_00027||13650786||13679866||PMZ_0033338-RA||-1||CDS||1720942358||516||86.91 13679866        13650786        7.100000e-89    78</t>
  </si>
  <si>
    <t>#4      77.0    a29349_3        b37395_scaf_00027       f       2</t>
  </si>
  <si>
    <t>a29349_3        3||7620109||7621044||CDS:ENST00000357716.4:8||1||CDS||945271582||477378||70.5   7620109 7621044 b37395_scaf_00027       scaf_00027||4047573||4054289||PMZ_0031869-RA||1||CDS||1720942319||348||70.5     4047573 4054289 2.100000e-46    45</t>
  </si>
  <si>
    <t>a29349_3        3||7721736||7721982||CDS:ENST00000357716.4:9||1||CDS||945271583||477386||71.14  7721736 7721982 b37395_scaf_00027       scaf_00027||4073501||4076609||PMZ_0028080-RA||1||CDS||1720941836||349||71.14    4073501 4076609 1.400000e-33    77</t>
  </si>
  <si>
    <t>#5      76.0    a29349_3        b37395_scaf_00027       f       2</t>
  </si>
  <si>
    <t>a29349_3        3||55504120||55504578||CDS:ENST00000264634.4:5||-1||CDS||945261040||494399||79.56       55504578        55504120        b37395_scaf_00027       scaf_00027||8182445||8189929||PMZ_0010848-RA||-1||CDS||1720941182||420||79.56   8189929 8182445 6.200000e-124   50</t>
  </si>
  <si>
    <t>a29349_3        3||55768799||55768946||CDS:ENST00000288221.6:15||-1||CDS||945263191||494420||77.55      55768946        55768799        b37395_scaf_00027       scaf_00027||8262603||8297425||PMZ_0043606-RA||-1||CDS||1720942879||423||77.55   8297425 8262603 4.000000e-33    76</t>
  </si>
  <si>
    <t>#6      70.0    a29349_3        b37395_scaf_00027       f       2</t>
  </si>
  <si>
    <t>a29349_3        3||9832944||9833150||CDS:ENST00000301964.2:2||-1||CDS||945265014||478089||78.4  9833150 9832944 b37395_scaf_00027       scaf_00027||13547328||13576249||PMZ_0030464-RA||-1||CDS||1720942092||510||78.4  13576249        13547328        1.100000e-37    37</t>
  </si>
  <si>
    <t>a29349_3        3||9839342||9839461||CDS:ENST00000453882.1:1||1||CDS||945289061||478097||84.48  9839342 9839461 b37395_scaf_00027       scaf_00027||13579271||13585110||PMZ_0043643-RA||1||CDS||1720943293||511||84.48  13579271        13585110        7.000000e-34    70</t>
  </si>
  <si>
    <t>#7      59.0    a29349_3        b37395_scaf_00027       f       2</t>
  </si>
  <si>
    <t>a29349_3        3||51708321||51708578||CDS:ENST00000341333.5:2||1||CDS||945269047||491778||64.14        51708321        51708578        b37395_scaf_00027       scaf_00027||6911951||6914871||PMZ_0031082-RA||1||CDS||1720942244||398||64.14    6911951 6914871 8.600000e-25    24</t>
  </si>
  <si>
    <t>a29349_3        3||51718429||51718650||CDS:ENST00000341333.5:3||1||CDS||945269048||491788||70.27        51718429        51718650        b37395_scaf_00027       scaf_00027||6950886||6963505||PMZ_0043597-RA||1||CDS||1720942786||399||70.27    6950886 6963505 3.200000e-36    59</t>
  </si>
  <si>
    <t>#1      118.0   a29349_3        b37395_scaf_00027       r       4</t>
  </si>
  <si>
    <t>a29349_3        3||127838171||127838218||CDS:ENST00000464873.1:2||-1||CDS||945291928||504802||79.17     127838218       127838171       b37395_scaf_00027       scaf_00027||5365894||5376972||PMZ_0007288-RA||1||CDS||1720941056||364||79.17    5365894 5376972 4.900000e-08    7</t>
  </si>
  <si>
    <t>a29349_3        3||127872351||127872666||CDS:ENST00000254730.6:1||1||CDS||945260358||504808||86.11      127872351       127872666       b37395_scaf_00027       scaf_00027||5359157||5362740||PMZ_0043589-RA||-1||CDS||1720942721||363||86.11   5362740 5359157 6.400000e-30    36</t>
  </si>
  <si>
    <t>a29349_3        3||128060076||128060732||CDS:ENST00000254730.6:5||1||CDS||945260362||504815||72.34      128060076       128060732       b37395_scaf_00027       scaf_00027||5318792||5357237||PMZ_0007289-RA||-1||CDS||1720941068||362||72.34   5357237 5318792 2.200000e-33    68</t>
  </si>
  <si>
    <t>a29349_3        3||128199862||128200161||CDS:ENST00000341105.2:6||-1||CDS||945269032||504821||73.2      128200161       128199862       b37395_scaf_00027       scaf_00027||5013151||5039158||PMZ_0031307-RA||1||CDS||1720942262||361||73.2     5013151 5039158 2.700000e-54    118</t>
  </si>
  <si>
    <t>#2      98.0    a29349_3        b37395_scaf_00027       r       2</t>
  </si>
  <si>
    <t>a29349_3        3||49394821||49395180||CDS:ENST00000419783.1:2||-1||CDS||945279821||489995||67.35       49395180        49394821        b37395_scaf_00027       scaf_00027||554035||557724||PMZ_0027583-RA||1||CDS||1720941791||312||67.35      554035  557724  1.500000e-49    48</t>
  </si>
  <si>
    <t>a29349_3        3||49397642||49397815||CDS:ENST00000418115.1:5||-1||CDS||945279331||489998||87.82       49397815        49397642        b37395_scaf_00027       scaf_00027||502308||525045||PMZ_0043568-RA||-1||CDS||1720942525||310||87.82     525045  502308  9.400000e-54    98</t>
  </si>
  <si>
    <t>#3      81.0    a29349_3        b37395_scaf_00027       r       3</t>
  </si>
  <si>
    <t>a29349_3        3||13679062||13679419||CDS:ENST00000295760.7:17||1||CDS||945263673||480024||69.6        13679062        13679419        b37395_scaf_00027       scaf_00027||10321875||10350705||PMZ_0022050-RA||-1||CDS||1720941602||447||69.6  10350705        10321875        4.600000e-36    35</t>
  </si>
  <si>
    <t>a29349_3        3||13860441||13860920||CDS:ENST00000285018.4:4||-1||CDS||945262836||480031||75.69       13860920        13860441        b37395_scaf_00027       scaf_00027||10184406||10212509||PMZ_0043612-RA||1||CDS||1720942922||446||75.69  10184406        10212509        2.600000e-47    81</t>
  </si>
  <si>
    <t>a29349_3        3||14105677||14106435||CDS:ENST00000326972.8:3||1||CDS||945267525||480041||84.21        14105677        14106435        b37395_scaf_00027       scaf_00027||9137065||9162222||PMZ_0001719-RA||1||CDS||1720940916||433||84.21    9137065 9162222 1.600000e-04    81</t>
  </si>
  <si>
    <t>#4      65.0    a29349_3        b37395_scaf_00027       r       2</t>
  </si>
  <si>
    <t>a29349_3        3||49679701||49680585||CDS:ENST00000296452.4:3||1||CDS||945264798||490120||69.84        49679701        49680585        b37395_scaf_00027       scaf_00027||2168881||2190316||PMZ_0043574-RA||1||CDS||1720942585||329||69.84    2168881 2190316 6.800000e-16    15</t>
  </si>
  <si>
    <t>a29349_3        3||49688976||49695629||CDS:ENST00000296452.4:5||1||CDS||945264800||490122||70.93        49688976        49695629        b37395_scaf_00027       scaf_00027||897817||932451||PMZ_0030998-RA||1||CDS||1720942212||323||70.93      897817  932451  2.400000e-87    65</t>
  </si>
  <si>
    <t>#5      62.0    a29349_3        b37395_scaf_00027       r       3</t>
  </si>
  <si>
    <t>a29349_3        3||128624964||128625092||CDS:ENST00000308982.7:12||1||CDS||945265850||504923||82.17     128624964       128625092       b37395_scaf_00027       scaf_00027||10944149||10957224||PMZ_0043621-RA||-1||CDS||1720943003||464||82.17 10957224        10944149        4.200000e-35    34</t>
  </si>
  <si>
    <t>a29349_3        3||128628864||128628992||CDS:ENST00000308982.7:16||1||CDS||945265854||504931||75.19     128628864       128628992       b37395_scaf_00027       scaf_00027||10937028||10939146||PMZ_0043620-RA||-1||CDS||1720942998||463||75.19 10939146        10937028        3.900000e-25    58</t>
  </si>
  <si>
    <t>a29349_3        3||128663914||128664809||CDS:ENST00000508239.1:3||-1||CDS||945301320||504942||64.86     128664809       128663914       b37395_scaf_00027       scaf_00027||10908659||10934434||PMZ_0043619-RA||1||CDS||1720942976||462||64.86  10908659        10934434        8.900000e-08    62</t>
  </si>
  <si>
    <t>#6      52.0    a29349_3        b37395_scaf_00027       r       3</t>
  </si>
  <si>
    <t>a29349_3        3||128720472||128721167||CDS:ENST00000480450.1:1||1||CDS||945295881||504964||69.86      128720472       128721167       b37395_scaf_00027       scaf_00027||11457805||11549781||PMZ_0029496-RA||-1||CDS||1720941996||471||69.86 11549781        11457805        1.100000e-33    33</t>
  </si>
  <si>
    <t>a29349_3        3||128755820||128755960||CDS:ENST00000436022.2:6||1||CDS||945284475||504971||81.01      128755820       128755960       b37395_scaf_00027       scaf_00027||10868693||10882179||PMZ_0019778-RA||-1||CDS||1720941546||460||81.01 10882179        10868693        1.100000e-16    46</t>
  </si>
  <si>
    <t>a29349_3        3||128780583||128781116||CDS:ENST00000307395.4:3||1||CDS||945265672||504976||66.12      128780583       128781116       b37395_scaf_00027       scaf_00027||10855244||10859719||PMZ_0048138-RA||-1||CDS||1720943404||459||66.12 10859719        10855244        1.500000e-07    52</t>
  </si>
  <si>
    <t>#1      55.0    a29349_3        b37395_scaf_00049       f       2</t>
  </si>
  <si>
    <t>a29349_3        3||13860441||13860920||CDS:ENST00000285018.4:4||-1||CDS||945262836||480031||77.98       13860920        13860441        b37395_scaf_00049       scaf_00049||4331652||4338594||PMZ_0045212-RA||1||CDS||1720944402||570||77.98    4331652 4338594 1.400000e-52    50</t>
  </si>
  <si>
    <t>a29349_3        3||14105677||14106435||CDS:ENST00000326972.8:3||1||CDS||945267525||480041||61.48        14105677        14106435        b37395_scaf_00049       scaf_00049||4505401||4582571||PMZ_0026774-RA||-1||CDS||1720943664||572||61.48   4582571 4505401 1.000000e-05    55</t>
  </si>
  <si>
    <t>#2      51.0    a29349_3        b37395_scaf_00049       f       2</t>
  </si>
  <si>
    <t>a29349_3        3||51457188||51458451||CDS:ENST00000423656.1:5||-1||CDS||945280945||491699||67.71       51458451        51457188        b37395_scaf_00049       scaf_00049||7512553||7572593||PMZ_0031112-RA||1||CDS||1720943834||630||67.71    7512553 7572593 1.300000e-69    50</t>
  </si>
  <si>
    <t>a29349_3        3||51624437||51624575||CDS:ENST00000409535.2:2||1||CDS||945277460||491718||84.21        51624437        51624575        b37395_scaf_00049       scaf_00049||7603062||7613407||PMZ_0031110-RA||-1||CDS||1720943815||633||84.21   7613407 7603062 2.000000e-05    51</t>
  </si>
  <si>
    <t>#1      60.0    a29349_3        b37395_scaf_00049       r       2</t>
  </si>
  <si>
    <t>a29349_3        3||13679062||13679419||CDS:ENST00000295760.7:17||1||CDS||945263673||480024||67.29       13679062        13679419        b37395_scaf_00049       scaf_00049||4431323||4464930||PMZ_0034752-RA||-1||CDS||1720944177||571||67.29   4464930 4431323 6.600000e-11    10</t>
  </si>
  <si>
    <t>a29349_3        3||13860441||13860920||CDS:ENST00000285018.4:4||-1||CDS||945262836||480031||77.98       13860920        13860441        b37395_scaf_00049       scaf_00049||4331652||4338594||PMZ_0045212-RA||1||CDS||1720944402||570||77.98    4331652 4338594 1.400000e-52    60</t>
  </si>
  <si>
    <t>#1      85.0    a29349_5        b37395_scaf_00010       f       2</t>
  </si>
  <si>
    <t>a29349_5        5||178408658||178408855||CDS:ENST00000231188.5:10||-1||CDS||945486668||578576||81.56    178408855       178408658       b37395_scaf_00010       scaf_00010||4859915||4867270||PMZ_0015103-RA||-1||CDS||1720938464||89||81.56    4867270 4859915 4.800000e-36    35</t>
  </si>
  <si>
    <t>a29349_5        5||178413131||178413754||CDS:ENST00000231188.5:8||-1||CDS||945486675||578580||74.11     178413754       178413131       b37395_scaf_00010       scaf_00010||4901348||4964404||PMZ_0028285-RA||-1||CDS||1720939042||90||74.11    4964404 4901348 2.100000e-135   85</t>
  </si>
  <si>
    <t>#1      73.0    a29349_5        b37395_scaf_00027       r       2</t>
  </si>
  <si>
    <t>a29349_5        5||178408658||178408855||CDS:ENST00000231188.5:10||-1||CDS||945486668||578576||73.38    178408855       178408658       b37395_scaf_00027       scaf_00027||4073501||4076609||PMZ_0028080-RA||1||CDS||1720941836||349||73.38    4073501 4076609 4.200000e-24    23</t>
  </si>
  <si>
    <t>a29349_5        5||178413131||178413754||CDS:ENST00000231188.5:8||-1||CDS||945486675||578580||73.79     178413754       178413131       b37395_scaf_00027       scaf_00027||3811093||3811713||PMZ_0027221-RA||1||CDS||1720941731||344||73.79    3811093 3811713 4.100000e-76    73</t>
  </si>
  <si>
    <t>#1      65.0    a29349_6        b37395_scaf_00010       f       2</t>
  </si>
  <si>
    <t>a29349_6        6||36979482||36979630||CDS:ENST00000274963.8:4||1||CDS||945588059||591173||73.68        36979482        36979630        b37395_scaf_00010       scaf_00010||2782367||2805801||PMZ_0042116-RA||-1||CDS||1720940142||54||73.68    2805801 2782367 2.500000e-19    18</t>
  </si>
  <si>
    <t>a29349_6        6||37138901||37139267||CDS:ENST00000373509.5:4||1||CDS||945600334||591191||79.46        37138901        37139267        b37395_scaf_00010       scaf_00010||3519637||3547147||PMZ_0029009-RA||1||CDS||1720939121||57||79.46     3519637 3547147 2.700000e-87    65</t>
  </si>
  <si>
    <t>#1      55.0    a29349_6        b37395_scaf_00049       f       2</t>
  </si>
  <si>
    <t>a29349_6        6||33639806||33640005||CDS:ENST00000605930.1:22||1||CDS||945619740||589702||81.03       33639806        33640005        b37395_scaf_00049       scaf_00049||6932899||6984170||PMZ_0033008-RA||1||CDS||1720944035||606||81.03    6932899 6984170 5.100000e-10    9</t>
  </si>
  <si>
    <t>a29349_6        6||33647659||33647910||CDS:ENST00000374316.5:32||1||CDS||945600601||589719||74.09       33647659        33647910        b37395_scaf_00049       scaf_00049||6985111||7019938||PMZ_0034429-RA||1||CDS||1720944142||607||74.09    6985111 7019938 2.000000e-50    55</t>
  </si>
  <si>
    <t>#1      54.0    a29349_6        b37395_scaf_00049       r       2</t>
  </si>
  <si>
    <t>a29349_6        6||35762923||35763054||CDS:ENST00000259938.2:3||-1||CDS||945587390||590548||67.78       35763054        35762923        b37395_scaf_00049       scaf_00049||3736943||3740852||PMZ_0032218-RA||-1||CDS||1720943990||563||67.78   3740852 3736943 2.200000e-08    7</t>
  </si>
  <si>
    <t>a29349_6        6||35773448||35773859||CDS:ENST00000360215.1:1||1||CDS||945593354||590551||71.36        35773448        35773859        b37395_scaf_00049       scaf_00049||1105094||1117807||PMZ_0033566-RA||1||CDS||1720944070||544||71.36    1105094 1117807 4.000000e-72    54</t>
  </si>
  <si>
    <t>#1      102.0   a29349_7        b37395_scaf_00010       f       4</t>
  </si>
  <si>
    <t>a29349_7        7||112415231||112415373||CDS:ENST00000418785.1:2||-1||CDS||945705872||638019||62.04     112415373       112415231       b37395_scaf_00010       scaf_00010||6067423||6071364||PMZ_0013277-RA||-1||CDS||1720938416||107||62.04   6071364 6067423 8.200000e-09    8</t>
  </si>
  <si>
    <t>a29349_7        7||112423753||112424880||CDS:ENST00000312814.6:2||-1||CDS||945692835||638022||54.81     112424880       112423753       b37395_scaf_00010       scaf_00010||6073958||6080144||PMZ_0042130-RA||-1||CDS||1720940266||108||54.81   6080144 6073958 2.700000e-15    22</t>
  </si>
  <si>
    <t>a29349_7        7||112461799||112462428||CDS:ENST00000297145.4:5||-1||CDS||945691727||638025||62.5      112462428       112461799       b37395_scaf_00010       scaf_00010||6090611||6114767||PMZ_0042131-RA||-1||CDS||1720940271||109||62.5    6114767 6090611 2.400000e-31    52</t>
  </si>
  <si>
    <t>a29349_7        7||112723664||112724776||CDS:ENST00000297146.3:3||-1||CDS||945691728||638035||69.75     112724776       112723664       b37395_scaf_00010       scaf_00010||6525184||6555354||PMZ_0042139-RA||1||CDS||1720940321||118||69.75    6525184 6555354 1.200000e-91    102</t>
  </si>
  <si>
    <t>#2      90.0    a29349_7        b37395_scaf_00010       f       2</t>
  </si>
  <si>
    <t>a29349_7        7||126086130||126086426||CDS:ENST00000358373.3:10||-1||CDS||945697300||639652||71.95    126086426       126086130       b37395_scaf_00010       scaf_00010||4859915||4867270||PMZ_0015103-RA||-1||CDS||1720938464||89||71.95    4867270 4859915 4.200000e-41    40</t>
  </si>
  <si>
    <t>a29349_7        7||126173006||126173941||CDS:ENST00000339582.2:9||-1||CDS||945694654||639658||70.47     126173941       126173006       b37395_scaf_00010       scaf_00010||4901348||4964404||PMZ_0028285-RA||-1||CDS||1720939042||90||70.47    4964404 4901348 3.800000e-105   90</t>
  </si>
  <si>
    <t>#3      70.0    a29349_7        b37395_scaf_00010       f       2</t>
  </si>
  <si>
    <t>a29349_7        7||131895702||131895902||CDS:ENST00000321063.4:10||-1||CDS||945693415||641536||73.05    131895902       131895702       b37395_scaf_00010       scaf_00010||2025536||2048546||PMZ_0042112-RA||-1||CDS||1720940085||38||73.05    2048546 2025536 3.700000e-24    23</t>
  </si>
  <si>
    <t>a29349_7        7||132192265||132193452||CDS:ENST00000321063.4:2||-1||CDS||945693425||641556||63.37     132193452       132192265       b37395_scaf_00010       scaf_00010||2105452||2121949||PMZ_0035818-RA||-1||CDS||1720939890||39||63.37    2121949 2105452 2.900000e-67    70</t>
  </si>
  <si>
    <t>#4      64.0    a29349_7        b37395_scaf_00010       f       2</t>
  </si>
  <si>
    <t>a29349_7        7||82581172||82586251||CDS:ENST00000333891.9:5||-1||CDS||945694189||628685||64.36       82586251        82581172        b37395_scaf_00010       scaf_00010||7558614||7607073||PMZ_0000281-RA||1||CDS||1720937767||138||64.36    7558614 7607073 1.200000e-83    50</t>
  </si>
  <si>
    <t>a29349_7        7||83029344||83029566||CDS:ENST00000307792.3:11||-1||CDS||945692420||628706||72.52      83029566        83029344        b37395_scaf_00010       scaf_00010||8558191||8582945||PMZ_0026019-RA||1||CDS||1720938695||153||72.52    8558191 8582945 1.700000e-21    64</t>
  </si>
  <si>
    <t>#1      94.0    a29349_7        b37395_scaf_00010       r       2</t>
  </si>
  <si>
    <t>a29349_7        7||123671915||123673057||CDS:ENST00000455783.1:1||-1||CDS||945714837||639562||71.39     123673057       123671915       b37395_scaf_00010       scaf_00010||5676233||5677356||PMZ_0042126-RA||1||CDS||1720940232||98||71.39     5676233 5677356 1.100000e-69    50</t>
  </si>
  <si>
    <t>a29349_7        7||124404008||124405030||CDS:ENST00000303921.2:1||-1||CDS||945692179||639564||70.63     124405030       124404008       b37395_scaf_00010       scaf_00010||5615496||5634531||PMZ_0007546-RA||1||CDS||1720938131||97||70.63     5615496 5634531 6.400000e-45    94</t>
  </si>
  <si>
    <t>#2      68.0    a29349_7        b37395_scaf_00010       r       3</t>
  </si>
  <si>
    <t>a29349_7        7||127222068||127223363||CDS:ENST00000321407.2:2||-1||CDS||945693447||639734||66.41     127223363       127222068       b37395_scaf_00010       scaf_00010||11217378||11218076||PMZ_0042158-RA||1||CDS||1720940481||201||66.41  11217378        11218076        6.700000e-12    11</t>
  </si>
  <si>
    <t>a29349_7        7||127224205||127225236||CDS:ENST00000321407.2:1||-1||CDS||945693446||639735||65.31     127225236       127224205       b37395_scaf_00010       scaf_00010||11030863||11044145||PMZ_0042156-RA||1||CDS||1720940456||197||65.31  11030863        11044145        6.700000e-35    45</t>
  </si>
  <si>
    <t>a29349_7        7||127231017||127231142||CDS:ENST00000000233.5:5||1||CDS||945688039||639744||76.03      127231017       127231142       b37395_scaf_00010       scaf_00010||11016311||11027216||PMZ_0042155-RA||-1||CDS||1720940448||196||76.03 11027216        11016311        3.700000e-24    68</t>
  </si>
  <si>
    <t>#1      52.0    a29349_7        b37395_scaf_00027       f       2</t>
  </si>
  <si>
    <t>a29349_7        7||84710833||84710895||CDS:ENST00000444867.1:5||-1||CDS||945712167||628794||71.93       84710895        84710833        b37395_scaf_00027       scaf_00027||6825846||6865644||PMZ_0031081-RA||-1||CDS||1720942228||396||71.93   6865644 6825846 9.400000e-06    5</t>
  </si>
  <si>
    <t>a29349_7        7||86468155||86469221||CDS:ENST00000361669.2:4||1||CDS||945698113||628814||69.46        86468155        86469221        b37395_scaf_00027       scaf_00027||7141211||7151256||PMZ_0031084-RA||1||CDS||1720942248||400||69.46    7141211 7151256 3.800000e-179   52</t>
  </si>
  <si>
    <t>#2      52.0    a29349_7        b37395_scaf_00027       f       2</t>
  </si>
  <si>
    <t>a29349_7        7||82581172||82586251||CDS:ENST00000333891.9:5||-1||CDS||945694189||628685||62.5        82586251        82581172        b37395_scaf_00027       scaf_00027||897817||932451||PMZ_0030998-RA||1||CDS||1720942212||323||62.5       897817  932451  4.300000e-45    44</t>
  </si>
  <si>
    <t>a29349_7        7||82763566||82764972||CDS:ENST00000333891.9:3||-1||CDS||945694187||628689||64.34       82764972        82763566        b37395_scaf_00027       scaf_00027||2168881||2190316||PMZ_0043574-RA||1||CDS||1720942585||329||64.34    2168881 2190316 1.800000e-09    52</t>
  </si>
  <si>
    <t>#1      85.0    a29349_7        b37395_scaf_00027       r       3</t>
  </si>
  <si>
    <t>a29349_7        7||126086130||126086426||CDS:ENST00000358373.3:10||-1||CDS||945697300||639652||64.9     126086426       126086130       b37395_scaf_00027       scaf_00027||4073501||4076609||PMZ_0028080-RA||1||CDS||1720941836||349||64.9     4073501 4076609 2.900000e-22    21</t>
  </si>
  <si>
    <t>a29349_7        7||126173006||126173941||CDS:ENST00000339582.2:9||-1||CDS||945694654||639658||69.97     126173941       126173006       b37395_scaf_00027       scaf_00027||4047573||4054289||PMZ_0031869-RA||1||CDS||1720942319||348||69.97    4047573 4054289 7.800000e-48    68</t>
  </si>
  <si>
    <t>a29349_7        7||126409919||126410119||CDS:ENST00000339582.2:7||-1||CDS||945694652||639670||66.11     126410119       126409919       b37395_scaf_00027       scaf_00027||3839973||3845208||PMZ_0043581-RA||1||CDS||1720942636||345||66.11    3839973 3845208 1.100000e-20    85</t>
  </si>
  <si>
    <t>#2      56.0    a29349_7        b37395_scaf_00027       r       2</t>
  </si>
  <si>
    <t>a29349_7        7||126544026||126544180||CDS:ENST00000472701.1:5||-1||CDS||945716728||639685||64.46     126544180       126544026       b37395_scaf_00027       scaf_00027||3874937||3885337||PMZ_0018985-RA||1||CDS||1720941541||346||64.46    3874937 3885337 1.000000e-09    9</t>
  </si>
  <si>
    <t>a29349_7        7||126882749||126883258||CDS:ENST00000339582.2:2||-1||CDS||945694647||639704||67.01     126883258       126882749       b37395_scaf_00027       scaf_00027||3811093||3811713||PMZ_0027221-RA||1||CDS||1720941731||344||67.01    3811093 3811713 4.400000e-52    56</t>
  </si>
  <si>
    <t>#1      67.0    a29349_9        b37395_scaf_00027       f       2</t>
  </si>
  <si>
    <t>a29349_9        9||95480821||95481864||CDS:ENST00000356884.6:5||-1||CDS||945881606||683729||85.91       95481864        95480821        b37395_scaf_00027       scaf_00027||7667395||7703087||PMZ_0029295-RA||-1||CDS||1720941941||409||85.91   7703087 7667395 1.400000e-47    46</t>
  </si>
  <si>
    <t>a29349_9        9||95526787||95527026||CDS:ENST00000356884.6:1||-1||CDS||945881602||683737||70.13       95527026        95526787        b37395_scaf_00027       scaf_00027||7747838||7749072||PMZ_0006873-RA||-1||CDS||1720941038||410||70.13   7749072 7747838 1.900000e-22    67</t>
  </si>
  <si>
    <t>#1      53.0    a29349_X        b37395_scaf_00010       f       2</t>
  </si>
  <si>
    <t>a29349_X        X||153674763||153674908||CDS:ENST00000158526.9:4||1||CDS||945955717||721417||75.86      153674763       153674908       b37395_scaf_00010       scaf_00010||1311997||1381242||PMZ_0033366-RA||1||CDS||1720939653||21||75.86     1311997 1381242 2.500000e-07    6</t>
  </si>
  <si>
    <t>a29349_X        X||153688524||153689117||CDS:ENST00000369682.3:2||1||CDS||945962008||721434||68.49      153688524       153689117       b37395_scaf_00010       scaf_00010||2105452||2121949||PMZ_0035818-RA||-1||CDS||1720939890||39||68.49    2121949 2105452 2.200000e-79    53</t>
  </si>
  <si>
    <t>#1      115.0   a29349_X        b37395_scaf_00010       r       3</t>
  </si>
  <si>
    <t>a29349_X        X||153688524||153689117||CDS:ENST00000369682.3:2||1||CDS||945962008||721434||68.49      153688524       153689117       b37395_scaf_00010       scaf_00010||2105452||2121949||PMZ_0035818-RA||-1||CDS||1720939890||39||68.49    2121949 2105452 2.200000e-79    50</t>
  </si>
  <si>
    <t>a29349_X        X||153693361||153693561||CDS:ENST00000369682.3:11||1||CDS||945961999||721443||67.21     153693361       153693561       b37395_scaf_00010       scaf_00010||2025536||2048546||PMZ_0042112-RA||-1||CDS||1720940085||38||67.21    2048546 2025536 3.600000e-23    72</t>
  </si>
  <si>
    <t>a29349_X        X||153696646||153696902||CDS:ENST00000369682.3:23||1||CDS||945962012||721455||72.76     153696646       153696902       b37395_scaf_00010       scaf_00010||1966169||1992601||PMZ_0034088-RA||-1||CDS||1720939747||36||72.76    1992601 1966169 8.400000e-47    115</t>
  </si>
  <si>
    <t>#2      54.0    a29349_X        b37395_scaf_00010       r       2</t>
  </si>
  <si>
    <t>a29349_X        X||142967203||142967664||CDS:ENST00000370494.1:1||1||CDS||945962977||718289||69.05      142967203       142967664       b37395_scaf_00010       scaf_00010||4373661||4381764||PMZ_0029404-RA||1||CDS||1720939180||76||69.05     4373661 4381764 1.200000e-52    50</t>
  </si>
  <si>
    <t>a29349_X        X||144903944||144906115||CDS:ENST00000335565.4:5||1||CDS||945958913||718297||63.21      144903944       144906115       b37395_scaf_00010       scaf_00010||3880924||3896915||PMZ_0029004-RA||-1||CDS||1720939070||72||63.21    3896915 3880924 5.400000e-05    54</t>
  </si>
  <si>
    <t>#7      50.0    a29349_X        b37395_scaf_00010       r       2</t>
  </si>
  <si>
    <t>a29349_X        X||53105804||53106925||CDS:ENST00000332582.4:2||1||CDS||945958669||707433||78.64        53105804        53106925        b37395_scaf_00010       scaf_00010||6525184||6555354||PMZ_0042139-RA||1||CDS||1720940321||118||78.64    6525184 6555354 1.600000e-136   50</t>
  </si>
  <si>
    <t>a29349_X        X||53112175||53112487||CDS:ENST00000578306.1:1||1||CDS||945978441||707437||80.49        53112175        53112487        b37395_scaf_00010       scaf_00010||5863383||5884847||PMZ_0017407-RA||-1||CDS||1720938509||103||80.49   5884847 5863383 1.800000e-04    50</t>
  </si>
  <si>
    <t>#1      51.0    a29349_X        b37395_scaf_00027       f       2</t>
  </si>
  <si>
    <t>a29349_X        X||53105804||53106925||CDS:ENST00000332582.4:2||1||CDS||945958669||707433||72.45        53105804        53106925        b37395_scaf_00027       scaf_00027||3222624||3223766||PMZ_0010061-RA||1||CDS||1720941159||338||72.45    3222624 3223766 2.400000e-195   50</t>
  </si>
  <si>
    <t>a29349_X        X||53111681||53111848||CDS:ENST00000579390.1:1||1||CDS||945978443||707435||96.43        53111681        53111848        b37395_scaf_00027       scaf_00027||4383064||4411940||PMZ_0027002-RA||1||CDS||1720941685||356||96.43    4383064 4411940 2.700000e-05    51</t>
  </si>
  <si>
    <t>#1      90.0    a29349_X        b37395_scaf_00027       r       2</t>
  </si>
  <si>
    <t>a29349_X        X||49079388||49079595||CDS:ENST00000323022.5:15||-1||CDS||945958138||706773||83.44      49079595        49079388        b37395_scaf_00027       scaf_00027||7939923||7960050||PMZ_0048034-RA||1||CDS||1720943341||413||83.44    7939923 7960050 4.100000e-44    43</t>
  </si>
  <si>
    <t>a29349_X        X||49081223||49081448||CDS:ENST00000323022.5:14||-1||CDS||945958137||706776||75.91      49081448        49081223        b37395_scaf_00027       scaf_00027||7910922||7939377||PMZ_0048033-RA||1||CDS||1720943331||412||75.91    7910922 7939377 2.200000e-48    90</t>
  </si>
  <si>
    <t>#2      76.0    a29349_X        b37395_scaf_00027       r       2</t>
  </si>
  <si>
    <t>a29349_X        X||152845436||152845756||CDS:ENST00000263519.4:20||1||CDS||945956796||719545||79.91     152845436       152845756       b37395_scaf_00027       scaf_00027||11643463||11708111||PMZ_0000650-RA||-1||CDS||1720940863||475||79.91 11708111        11643463        1.200000e-59    50</t>
  </si>
  <si>
    <t>a29349_X        X||152861462||152861645||CDS:ENST00000406277.2:4||-1||CDS||945971010||719558||71.84     152861645       152861462       b37395_scaf_00027       scaf_00027||11050284||11055813||PMZ_0043624-RA||1||CDS||1720943038||467||71.84  11050284        11055813        1.100000e-29    76</t>
  </si>
  <si>
    <t>#1      70.0    a29349_X        b37395_scaf_00049       f       2</t>
  </si>
  <si>
    <t>a29349_X        X||54359570||54360106||CDS:ENST00000354646.2:2||-1||CDS||945960263||708241||72.02       54360106        54359570        b37395_scaf_00049       scaf_00049||4505401||4582571||PMZ_0026774-RA||-1||CDS||1720943664||572||72.02   4582571 4505401 3.100000e-39    38</t>
  </si>
  <si>
    <t>a29349_X        X||54492129||54492285||CDS:ENST00000375135.3:7||-1||CDS||945966595||708261||79.19       54492285        54492129        b37395_scaf_00049       scaf_00049||5362426||5398370||PMZ_0007267-RA||1||CDS||1720943425||576||79.19    5362426 5398370 4.600000e-36    70</t>
  </si>
  <si>
    <t>#1      71.0    a29349_X        b37395_scaf_00049       r       2</t>
  </si>
  <si>
    <t>a29349_X        X||152845436||152845756||CDS:ENST00000263519.4:20||1||CDS||945956796||719545||85.17     152845436       152845756       b37395_scaf_00049       scaf_00049||5945215||5982502||PMZ_0045218-RA||-1||CDS||1720944445||585||85.17   5982502 5945215 5.200000e-67    50</t>
  </si>
  <si>
    <t>a29349_X        X||152914687||152915142||CDS:ENST00000342782.3:3||1||CDS||945959666||719566||79.53      152914687       152915142       b37395_scaf_00049       scaf_00049||5542042||5571955||PMZ_0045214-RA||1||CDS||1720944420||579||79.53    5542042 5571955 3.300000e-28    71</t>
  </si>
  <si>
    <r>
      <t xml:space="preserve">Supplementary Table 20a: </t>
    </r>
    <r>
      <rPr>
        <sz val="11"/>
        <color theme="1"/>
        <rFont val="Arial"/>
        <family val="2"/>
        <charset val="161"/>
      </rPr>
      <t>Synmap between inshore hagfish scaffold FYBX02010521.1 and sea lamprey scaffolds 10, 27, 49 (n=1)</t>
    </r>
  </si>
  <si>
    <t>https://genomevolution.org/r/144ie</t>
  </si>
  <si>
    <t>#</t>
  </si>
  <si>
    <t>#1      50.0    a37395_scaf_00010       b52458_FYBX02010521.1   r       1</t>
  </si>
  <si>
    <r>
      <t>a37395_scaf_00010       scaf_00010||12654136||12675190||PMZ_0013447-RA (</t>
    </r>
    <r>
      <rPr>
        <b/>
        <sz val="10"/>
        <color rgb="FF000000"/>
        <rFont val="Arial"/>
        <family val="2"/>
        <charset val="161"/>
      </rPr>
      <t>VTR1A</t>
    </r>
    <r>
      <rPr>
        <sz val="10"/>
        <color rgb="FF000000"/>
        <rFont val="Arial"/>
        <family val="2"/>
        <charset val="161"/>
      </rPr>
      <t>)||1||CDS||1720938423||218||66.46  12654136        12675190        b52458_FYBX02010521.1   FYBX02010521.1||1150987||1156766||CDS:ENSEBUP00000001835||1||CDS||2120780237||5||66.46  1150987 1156766 9.100000e-67    50</t>
    </r>
  </si>
  <si>
    <t>#1      46.0    a37395_scaf_00027       b52458_FYBX02010521.1   f       1</t>
  </si>
  <si>
    <r>
      <t>a37395_scaf_00027       scaf_00027||6293186||6301948||PMZ_0003232-RA (</t>
    </r>
    <r>
      <rPr>
        <b/>
        <sz val="10"/>
        <color rgb="FF000000"/>
        <rFont val="Arial"/>
        <family val="2"/>
        <charset val="161"/>
      </rPr>
      <t>OTR</t>
    </r>
    <r>
      <rPr>
        <sz val="10"/>
        <color rgb="FF000000"/>
        <rFont val="Arial"/>
        <family val="2"/>
        <charset val="161"/>
      </rPr>
      <t>)||1||CDS||1720940973||388||61.96    6293186 6301948 b52458_FYBX02010521.1   FYBX02010521.1||1150987||1156766||CDS:ENSEBUP00000001835||1||CDS||2120780237||5||61.96  1150987 1156766 3.600000e-47    46</t>
    </r>
  </si>
  <si>
    <t>#2      38.0    a37395_scaf_00027       b52458_FYBX02010521.1   f       1</t>
  </si>
  <si>
    <r>
      <t>a37395_scaf_00027       scaf_00027||5875164||5938977||PMZ_0043591-RA (</t>
    </r>
    <r>
      <rPr>
        <b/>
        <sz val="10"/>
        <color rgb="FF000000"/>
        <rFont val="Arial"/>
        <family val="2"/>
        <charset val="161"/>
      </rPr>
      <t>GRIP2</t>
    </r>
    <r>
      <rPr>
        <sz val="10"/>
        <color rgb="FF000000"/>
        <rFont val="Arial"/>
        <family val="2"/>
        <charset val="161"/>
      </rPr>
      <t>)||-1||CDS||1720942735||380||60.91   5938977 5875164 b52458_FYBX02010521.1   FYBX02010521.1||1684882||1766857||ENSEBUE00000143791||-1||CDS||2120780260||10||60.91    1766857 1684882 2.300000e-39    38</t>
    </r>
  </si>
  <si>
    <t>#1      81.0    a37395_scaf_00027       b52458_FYBX02010521.1   r       2</t>
  </si>
  <si>
    <r>
      <t>a37395_scaf_00027       scaf_00027||5875164||5938977||PMZ_0043591-RA(</t>
    </r>
    <r>
      <rPr>
        <b/>
        <sz val="10"/>
        <color rgb="FF000000"/>
        <rFont val="Arial"/>
        <family val="2"/>
        <charset val="161"/>
      </rPr>
      <t>GRIP1/2</t>
    </r>
    <r>
      <rPr>
        <sz val="10"/>
        <color rgb="FF000000"/>
        <rFont val="Arial"/>
        <family val="2"/>
        <charset val="161"/>
      </rPr>
      <t>)||-1||CDS||1720942735||380||60.91   5938977 5875164 b52458_FYBX02010521.1   FYBX02010521.1||1684882||1766857||ENSEBUE00000143791||-1||CDS||2120780260||10||60.91    1766857 1684882 2.300000e-39    38</t>
    </r>
  </si>
  <si>
    <t>a37395_scaf_00027       scaf_00027||6293186||6301948||PMZ_0003232-RA||1||CDS||1720940973||388||61.96    6293186 6301948 b52458_FYBX02010521.1   FYBX02010521.1||1150987||1156766||CDS:ENSEBUP00000001835||1||CDS||2120780237||5||61.96  1150987 1156766 3.600000e-47    81</t>
  </si>
  <si>
    <t>#2      26.0    a37395_scaf_00027       b52458_FYBX02010521.1   r       1</t>
  </si>
  <si>
    <r>
      <t>a37395_scaf_00027       scaf_00027||9217352||9244092||PMZ_0021730-RA (</t>
    </r>
    <r>
      <rPr>
        <b/>
        <sz val="10"/>
        <color rgb="FF000000"/>
        <rFont val="Arial"/>
        <family val="2"/>
        <charset val="161"/>
      </rPr>
      <t>PDZRN4</t>
    </r>
    <r>
      <rPr>
        <sz val="10"/>
        <color rgb="FF000000"/>
        <rFont val="Arial"/>
        <family val="2"/>
        <charset val="161"/>
      </rPr>
      <t>)||-1||CDS||1720941590||434||64.85   9244092 9217352 b52458_FYBX02010521.1   FYBX02010521.1||544819||696193||CDS:ENSEBUP00000003399||1||CDS||2120780238||1||64.85    544819  696193  5.600000e-27    26</t>
    </r>
  </si>
  <si>
    <t>#1      39.0    a37395_scaf_00049       b52458_FYBX02010521.1   f       1</t>
  </si>
  <si>
    <t>a37395_scaf_00049       scaf_00049||3426470||3434237||PMZ_0045207-RA||-1||CDS||1720944367||558||61.85   3434237 3426470 b52458_FYBX02010521.1   FYBX02010521.1||1150987||1156766||CDS:ENSEBUP00000001835||1||CDS||2120780237||5||61.85  1150987 1156766 2.600000e-40    39</t>
  </si>
  <si>
    <t>#2      28.0    a37395_scaf_00049       b52458_FYBX02010521.1   f       1</t>
  </si>
  <si>
    <t>a37395_scaf_00049       scaf_00049||3528044||3533289||PMZ_0014548-RA||-1||CDS||1720943527||561||71.19   3533289 3528044 b52458_FYBX02010521.1   FYBX02010521.1||544819||696193||CDS:ENSEBUP00000003399||1||CDS||2120780238||1||71.19    544819  696193  5.700000e-29    28</t>
  </si>
  <si>
    <t>#1      67.0    a37395_scaf_00049       b52458_FYBX02010521.1   r       2</t>
  </si>
  <si>
    <t>a37395_scaf_00049       scaf_00049||3528044||3533289||PMZ_0014548-RA||-1||CDS||1720943527||561||71.19   3533289 3528044 b52458_FYBX02010521.1   FYBX02010521.1||544819||696193||CDS:ENSEBUP00000003399||1||CDS||2120780238||1||71.19    544819  696193  5.700000e-29    67</t>
  </si>
  <si>
    <r>
      <t xml:space="preserve">Supplementary Table 20b: </t>
    </r>
    <r>
      <rPr>
        <sz val="11"/>
        <color theme="1"/>
        <rFont val="Arial"/>
        <family val="2"/>
        <charset val="161"/>
      </rPr>
      <t>Synmap between inshore hagfish scaffold FYBX02010521.1 and sea lamprey scaffolds 10, 27, 49 (n=2)</t>
    </r>
  </si>
  <si>
    <t xml:space="preserve"> https://genomevolution.org/r/144hz</t>
  </si>
  <si>
    <r>
      <t>a37395_scaf_00027       scaf_00027||5875164||5938977||PMZ_0043591-RA (</t>
    </r>
    <r>
      <rPr>
        <b/>
        <sz val="10"/>
        <color rgb="FF000000"/>
        <rFont val="Arial"/>
        <family val="2"/>
        <charset val="161"/>
      </rPr>
      <t>GRIP1/2</t>
    </r>
    <r>
      <rPr>
        <sz val="10"/>
        <color rgb="FF000000"/>
        <rFont val="Arial"/>
        <family val="2"/>
        <charset val="161"/>
      </rPr>
      <t>)||-1||CDS||1720942735||380||60.91   5938977 5875164 b52458_FYBX02010521.1   FYBX02010521.1||1684882||1766857||ENSEBUE00000143791||-1||CDS||2120780260||10||60.91    1766857 1684882 2.300000e-39    38</t>
    </r>
  </si>
  <si>
    <r>
      <t>a37395_scaf_00027       scaf_00027||6293186||6301948||PMZ_0003232-RA (</t>
    </r>
    <r>
      <rPr>
        <b/>
        <sz val="10"/>
        <color rgb="FF000000"/>
        <rFont val="Arial"/>
        <family val="2"/>
        <charset val="161"/>
      </rPr>
      <t>put. OTR</t>
    </r>
    <r>
      <rPr>
        <sz val="10"/>
        <color rgb="FF000000"/>
        <rFont val="Arial"/>
        <family val="2"/>
        <charset val="161"/>
      </rPr>
      <t>)||1||CDS||1720940973||388||61.96    6293186 6301948 b52458_FYBX02010521.1   FYBX02010521.1||1150987||1156766||CDS:ENSEBUP00000001835||1||CDS||2120780237||5||61.96  1150987 1156766 3.600000e-47    81</t>
    </r>
  </si>
  <si>
    <r>
      <t>a37395_scaf_00049       scaf_00049||3426470||3434237||PMZ_0045207-RA (</t>
    </r>
    <r>
      <rPr>
        <b/>
        <sz val="10"/>
        <color rgb="FF000000"/>
        <rFont val="Arial"/>
        <family val="2"/>
        <charset val="161"/>
      </rPr>
      <t>OT-VTR segm. dupl.</t>
    </r>
    <r>
      <rPr>
        <sz val="10"/>
        <color rgb="FF000000"/>
        <rFont val="Arial"/>
        <family val="2"/>
        <charset val="161"/>
      </rPr>
      <t>)||-1||CDS||1720944367||558||61.85   3434237 3426470 b52458_FYBX02010521.1   FYBX02010521.1||1150987||1156766||CDS:ENSEBUP00000001835||1||CDS||2120780237||5||61.85  1150987 1156766 2.600000e-40    39</t>
    </r>
  </si>
  <si>
    <r>
      <t>a37395_scaf_00049       scaf_00049||3528044||3533289||PMZ_0014548-RA (</t>
    </r>
    <r>
      <rPr>
        <b/>
        <sz val="10"/>
        <color rgb="FF000000"/>
        <rFont val="Arial"/>
        <family val="2"/>
        <charset val="161"/>
      </rPr>
      <t>PDZRN4</t>
    </r>
    <r>
      <rPr>
        <sz val="10"/>
        <color rgb="FF000000"/>
        <rFont val="Arial"/>
        <family val="2"/>
        <charset val="161"/>
      </rPr>
      <t>)||-1||CDS||1720943527||561||71.19   3533289 3528044 b52458_FYBX02010521.1   FYBX02010521.1||544819||696193||CDS:ENSEBUP00000003399||1||CDS||2120780238||1||71.19    544819  696193  5.700000e-29    67</t>
    </r>
  </si>
  <si>
    <r>
      <t xml:space="preserve">Supplementary Table 21a: </t>
    </r>
    <r>
      <rPr>
        <sz val="11"/>
        <color theme="1"/>
        <rFont val="Arial"/>
        <family val="2"/>
        <charset val="161"/>
      </rPr>
      <t>Synmap between inshore hagfish scaffold FYBX02010521.1 and zebrafish genome (n=1)</t>
    </r>
  </si>
  <si>
    <t>https://genomevolution.org/r/144lf</t>
  </si>
  <si>
    <t>#1      46.0    a23058_1        b52458_FYBX02010521.1   r       1</t>
  </si>
  <si>
    <t>a23058_1        1||59998110||60060112||ENSDART00000058692||1||CDS||471256907||2177||67.76       59998110        60060112        b52458_FYBX02010521.1   FYBX02010521.1||2084000||2088724||ENSEBUE00000005708||-1||CDS||2120780244||12||67.76    2088724 2084000 4.600000e-47    46</t>
  </si>
  <si>
    <t>#2      26.0    a23058_1        b52458_FYBX02010521.1   r       1</t>
  </si>
  <si>
    <t>a23058_1        1||628783||640884||ENSDART00000102399||1||CDS||471257955||100||83.81    628783  640884  b52458_FYBX02010521.1   FYBX02010521.1||2084000||2088724||ENSEBUE00000005708||-1||CDS||2120780244||12||83.81    2088724 2084000 5.400000e-27    26</t>
  </si>
  <si>
    <t>#1      30.0    a23058_10       b52458_FYBX02010521.1   r       1</t>
  </si>
  <si>
    <t>a23058_10       10||39403714||39405446||ENSDART00000128521||1||CDS||471266743||3453||80.47      39403714        39405446        b52458_FYBX02010521.1   FYBX02010521.1||2084000||2088724||ENSEBUE00000005708||-1||CDS||2120780244||12||80.47    2088724 2084000 3.300000e-31    30</t>
  </si>
  <si>
    <t>#1      51.0    a23058_11       b52458_FYBX02010521.1   f       2</t>
  </si>
  <si>
    <t>a23058_11       11||18605185||18635425||ENSDART00000086437||-1||CDS||471270370||4231||62.23     18635425        18605185        b52458_FYBX02010521.1   FYBX02010521.1||1860677||1958888||ENSEBUE00000065930||-1||CDS||2120780250||11||62.23    1958888 1860677 5.800000e-57    50</t>
  </si>
  <si>
    <t>a23058_11       11||18768397||18789668||ENSDART00000103943||-1||CDS||471270734||4237||62.75     18789668        18768397        b52458_FYBX02010521.1   FYBX02010521.1||2088965||2242008||CDS:ENSEBUP00000025774||1||CDS||2120780241||13||62.75 2088965 2242008 1.800000e-05    51</t>
  </si>
  <si>
    <t>#2      50.0    a23058_11       b52458_FYBX02010521.1   f       1</t>
  </si>
  <si>
    <t>a23058_11       11||46410438||46430322||ENSDART00000037819||-1||CDS||471269590||4901||58.05     46430322        46410438        b52458_FYBX02010521.1   FYBX02010521.1||2084000||2088724||ENSEBUE00000005708||-1||CDS||2120780244||12||58.05    2088724 2084000 6.800000e-74    50</t>
  </si>
  <si>
    <t>#3      29.0    a23058_11       b52458_FYBX02010521.1   f       1</t>
  </si>
  <si>
    <t>a23058_11       11||3692936||3708796||ENSDART00000077344||-1||CDS||471270118||3884||60.7        3708796 3692936 b52458_FYBX02010521.1   FYBX02010521.1||1302073||1311661||ENSEBUE00000085601||1||CDS||2120780254||7||60.7       1302073 1311661 1.300000e-30    29</t>
  </si>
  <si>
    <t>#1      50.0    a23058_12       b52458_FYBX02010521.1   r       1</t>
  </si>
  <si>
    <t>a23058_12       12||48192148||48266680||ENSDART00000057161||1||CDS||471273766||6365||86.19      48192148        48266680        b52458_FYBX02010521.1   FYBX02010521.1||2084000||2088724||ENSEBUE00000005708||-1||CDS||2120780244||12||86.19    2088724 2084000 3.000000e-55    50</t>
  </si>
  <si>
    <t>#2      44.0    a23058_12       b52458_FYBX02010521.1   r       2</t>
  </si>
  <si>
    <t>a23058_12       12||193338||221743||ENSDART00000152673||1||CDS||471277528||4924||86.52  193338  221743  b52458_FYBX02010521.1   FYBX02010521.1||2084000||2088724||ENSEBUE00000005708||-1||CDS||2120780244||12||86.52    2088724 2084000 4.700000e-42    41</t>
  </si>
  <si>
    <t>a23058_12       12||243756||245099||ENSDART00000018959||1||CDS||471273312||4928||84.85  243756  245099  b52458_FYBX02010521.1   FYBX02010521.1||1860677||1958888||ENSEBUE00000065930||-1||CDS||2120780250||11||84.85    1958888 1860677 1.300000e-04    44</t>
  </si>
  <si>
    <t>#1      48.0    a23058_14       b52458_FYBX02010521.1   r       1</t>
  </si>
  <si>
    <t>a23058_14       14||37891760||37901992||ENSDART00000074712||-1||CDS||471285381||9119||77.58     37901992        37891760        b52458_FYBX02010521.1   FYBX02010521.1||2084000||2088724||ENSEBUE00000005708||-1||CDS||2120780244||12||77.58    2088724 2084000 6.600000e-49    48</t>
  </si>
  <si>
    <t>#1      50.0    a23058_15       b52458_FYBX02010521.1   r       1</t>
  </si>
  <si>
    <t>a23058_15       15||39775846||39815789||ENSDART00000152157||-1||CDS||471292653||10505||62.46    39815789        39775846        b52458_FYBX02010521.1   FYBX02010521.1||2084000||2088724||ENSEBUE00000005708||-1||CDS||2120780244||12||62.46    2088724 2084000 5.000000e-138   50</t>
  </si>
  <si>
    <t>#1      56.0    a23058_16       b52458_FYBX02010521.1   f       2</t>
  </si>
  <si>
    <t>a23058_16       16||58108228||58115298||ENSDART00000111727||1||CDS||471295354||12435||75.71     58108228        58115298        b52458_FYBX02010521.1   FYBX02010521.1||1150987||1156766||CDS:ENSEBUP00000001835||1||CDS||2120780237||5||75.71  1150987 1156766 1.400000e-10    9</t>
  </si>
  <si>
    <t>a23058_16       16||58145095||58155469||ENSDART00000126089||-1||CDS||471296335||12438||83.41    58155469        58145095        b52458_FYBX02010521.1   FYBX02010521.1||2084000||2088724||ENSEBUE00000005708||-1||CDS||2120780244||12||83.41    2088724 2084000 3.400000e-62    56</t>
  </si>
  <si>
    <t>#2      28.0    a23058_16       b52458_FYBX02010521.1   f       1</t>
  </si>
  <si>
    <t>a23058_16       16||413041||416359||ENSDART00000009431||-1||CDS||471292999||10701||87.13        416359  413041  b52458_FYBX02010521.1   FYBX02010521.1||2084000||2088724||ENSEBUE00000005708||-1||CDS||2120780244||12||87.13    2088724 2084000 3.100000e-29    28</t>
  </si>
  <si>
    <t>#2      28.0    a23058_16       b52458_FYBX02010521.1   r       1</t>
  </si>
  <si>
    <t>#1      29.0    a23058_17       b52458_FYBX02010521.1   r       1</t>
  </si>
  <si>
    <t>a23058_17       17||173578||244908||ENSDART00000034216||-1||CDS||471299642||12480||78.79        244908  173578  b52458_FYBX02010521.1   FYBX02010521.1||2084000||2088724||ENSEBUE00000005708||-1||CDS||2120780244||12||78.79    2088724 2084000 1.100000e-29    29</t>
  </si>
  <si>
    <t>#1      32.0    a23058_19       b52458_FYBX02010521.1   r       1</t>
  </si>
  <si>
    <t>a23058_19       19||987186||1014553||ENSDART00000030030||-1||CDS||471309064||15227||60.88       1014553 987186  b52458_FYBX02010521.1   FYBX02010521.1||2084000||2088724||ENSEBUE00000005708||-1||CDS||2120780244||12||60.88    2088724 2084000 7.000000e-33    32</t>
  </si>
  <si>
    <t>#1      33.0    a23058_2        b52458_FYBX02010521.1   r       1</t>
  </si>
  <si>
    <t>a23058_2        2||60119019||60129321||ENSDART00000109570||-1||CDS||471317404||18953||77.16     60129321        60119019        b52458_FYBX02010521.1   FYBX02010521.1||2084000||2088724||ENSEBUE00000005708||-1||CDS||2120780244||12||77.16    2088724 2084000 3.500000e-34    33</t>
  </si>
  <si>
    <t>#1      50.0    a23058_20       b52458_FYBX02010521.1   r       1</t>
  </si>
  <si>
    <t>a23058_20       20||54881655||54882674||ENSDART00000121422||1||CDS||471325231||20859||74.96     54881655        54882674        b52458_FYBX02010521.1   FYBX02010521.1||2084000||2088724||ENSEBUE00000005708||-1||CDS||2120780244||12||74.96    2088724 2084000 2.400000e-127   50</t>
  </si>
  <si>
    <t>#1      50.0    a23058_21       b52458_FYBX02010521.1   f       1</t>
  </si>
  <si>
    <t>a23058_21       21||44353090||44357109||ENSDART00000066459||1||CDS||471330059||22478||78.76     44353090        44357109        b52458_FYBX02010521.1   FYBX02010521.1||2084000||2088724||ENSEBUE00000005708||-1||CDS||2120780244||12||78.76    2088724 2084000 3.400000e-67    50</t>
  </si>
  <si>
    <t>#2      50.0    a23058_21       b52458_FYBX02010521.1   f       1</t>
  </si>
  <si>
    <t>a23058_21       21||452743||479673||ENSDART00000044184||1||CDS||471329611||20897||77.86 452743  479673  b52458_FYBX02010521.1   FYBX02010521.1||2084000||2088724||ENSEBUE00000005708||-1||CDS||2120780244||12||77.86    2088724 2084000 1.900000e-138   50</t>
  </si>
  <si>
    <t>#1      50.0    a23058_22       b52458_FYBX02010521.1   f       1</t>
  </si>
  <si>
    <t>a23058_22       22||567367||575005||ENSDART00000086434||-1||CDS||471335809||22544||69.32        575005  567367  b52458_FYBX02010521.1   FYBX02010521.1||1860677||1958888||ENSEBUE00000065930||-1||CDS||2120780250||11||69.32    1958888 1860677 1.100000e-76    50</t>
  </si>
  <si>
    <t>#2      50.0    a23058_22       b52458_FYBX02010521.1   f       1</t>
  </si>
  <si>
    <t>a23058_22       22||448683||481691||ENSDART00000067637||-1||CDS||471335464||22535||67.49        481691  448683  b52458_FYBX02010521.1   FYBX02010521.1||2088965||2242008||CDS:ENSEBUP00000025774||1||CDS||2120780241||13||67.49 2088965 2242008 1.000000e-250   50</t>
  </si>
  <si>
    <t>#3      45.0    a23058_22       b52458_FYBX02010521.1   f       1</t>
  </si>
  <si>
    <t>a23058_22       22||34003544||34261846||ENSDART00000092447||1||CDS||471335986||24028||59.87     34003544        34261846        b52458_FYBX02010521.1   FYBX02010521.1||1684882||1766857||ENSEBUE00000143791||-1||CDS||2120780260||10||59.87    1766857 1684882 3.200000e-46    45</t>
  </si>
  <si>
    <t>#1      43.0    a23058_23       b52458_FYBX02010521.1   f       1</t>
  </si>
  <si>
    <t>a23058_23       23||10934947||11020503||ENSDART00000112965||-1||CDS||471342806||24577||66.56    11020503        10934947        b52458_FYBX02010521.1   FYBX02010521.1||544819||696193||CDS:ENSEBUP00000003399||1||CDS||2120780238||1||66.56    544819  696193  5.500000e-44    43</t>
  </si>
  <si>
    <t>#2      29.0    a23058_23       b52458_FYBX02010521.1   f       1</t>
  </si>
  <si>
    <t>a23058_23       23||26326999||26348491||ENSDART00000078449||1||CDS||471341806||25090||62.38     26326999        26348491        b52458_FYBX02010521.1   FYBX02010521.1||1302073||1311661||ENSEBUE00000085601||1||CDS||2120780254||7||62.38      1302073 1311661 1.300000e-30    29</t>
  </si>
  <si>
    <t>#3      28.0    a23058_23       b52458_FYBX02010521.1   f       1</t>
  </si>
  <si>
    <t>a23058_23       23||18697746||18714073||ENSDART00000104545||1||CDS||471342452||24760||67.92     18697746        18714073        b52458_FYBX02010521.1   FYBX02010521.1||1150987||1156766||CDS:ENSEBUP00000001835||1||CDS||2120780237||5||67.92  1150987 1156766 1.200000e-29    28</t>
  </si>
  <si>
    <t>#1      50.0    a23058_24       b52458_FYBX02010521.1   f       1</t>
  </si>
  <si>
    <t>a23058_24       24||43450377||43542734||ENSDART00000108598||1||CDS||471347866||26988||78.14     43450377        43542734        b52458_FYBX02010521.1   FYBX02010521.1||2084000||2088724||ENSEBUE00000005708||-1||CDS||2120780244||12||78.14    2088724 2084000 2.000000e-52    50</t>
  </si>
  <si>
    <t>#1      52.0    a23058_25       b52458_FYBX02010521.1   f       2</t>
  </si>
  <si>
    <t>a23058_25       25||333653||337773||ENSDART00000114972||-1||CDS||471352350||27018||65.76        337773  333653  b52458_FYBX02010521.1   FYBX02010521.1||934327||1000063||ENSEBUE00000079816||-1||CDS||2120780252||3||65.76      1000063 934327  1.200000e-115   50</t>
  </si>
  <si>
    <r>
      <t>a23058_25       25||506597||546008||ENSDART00000028997 (</t>
    </r>
    <r>
      <rPr>
        <b/>
        <sz val="10"/>
        <color rgb="FF000000"/>
        <rFont val="Arial"/>
        <family val="2"/>
        <charset val="161"/>
      </rPr>
      <t>MYO9AB</t>
    </r>
    <r>
      <rPr>
        <sz val="10"/>
        <color rgb="FF000000"/>
        <rFont val="Arial"/>
        <family val="2"/>
        <charset val="161"/>
      </rPr>
      <t>)||-1||CDS||471350730||27024||91.43        546008  506597  b52458_FYBX02010521.1   FYBX02010521.1||2084000||2088724||ENSEBUE00000005708||-1||CDS||2120780244||12||91.43    2088724 2084000 1.700000e-06    52</t>
    </r>
  </si>
  <si>
    <t>#2      45.0    a23058_25       b52458_FYBX02010521.1   f       1</t>
  </si>
  <si>
    <t>a23058_25       25||1608794||1616901||ENSDART00000115001||1||CDS||471352356||27049||61.22       1608794 1616901 b52458_FYBX02010521.1   FYBX02010521.1||1150987||1156766||CDS:ENSEBUP00000001835||1||CDS||2120780237||5||61.22  1150987 1156766 2.800000e-46    45</t>
  </si>
  <si>
    <t>#3      28.0    a23058_25       b52458_FYBX02010521.1   f       1</t>
  </si>
  <si>
    <r>
      <t>a23058_25       25||899246||977021||ENSDART00000126863 (</t>
    </r>
    <r>
      <rPr>
        <b/>
        <sz val="10"/>
        <color rgb="FF000000"/>
        <rFont val="Arial"/>
        <family val="2"/>
        <charset val="161"/>
      </rPr>
      <t>NELL2A</t>
    </r>
    <r>
      <rPr>
        <sz val="10"/>
        <color rgb="FF000000"/>
        <rFont val="Arial"/>
        <family val="2"/>
        <charset val="161"/>
      </rPr>
      <t>)||1||CDS||471352926||27033||90.43 899246  977021  b52458_FYBX02010521.1   FYBX02010521.1||2084000||2088724||ENSEBUE00000005708||-1||CDS||2120780244||12||90.43    2088724 2084000 1.800000e-29    28</t>
    </r>
  </si>
  <si>
    <t>#4      25.0    a23058_25       b52458_FYBX02010521.1   f       1</t>
  </si>
  <si>
    <r>
      <t>a23058_25       25||38456125||38470480||ENSDART00000023162 (</t>
    </r>
    <r>
      <rPr>
        <b/>
        <sz val="10"/>
        <color rgb="FF000000"/>
        <rFont val="Arial"/>
        <family val="2"/>
        <charset val="161"/>
      </rPr>
      <t>FANCA</t>
    </r>
    <r>
      <rPr>
        <sz val="10"/>
        <color rgb="FF000000"/>
        <rFont val="Arial"/>
        <family val="2"/>
        <charset val="161"/>
      </rPr>
      <t>)||1||CDS||471350653||28161||92.68     38456125        38470480        b52458_FYBX02010521.1   FYBX02010521.1||2084000||2088724||ENSEBUE00000005708||-1||CDS||2120780244||12||92.68    2088724 2084000 3.800000e-26    25</t>
    </r>
  </si>
  <si>
    <t>#1      42.0    a23058_3        b52458_FYBX02010521.1   f       1</t>
  </si>
  <si>
    <t>a23058_3        3||62721994||62748815||ENSDART00000092665||-1||CDS||471356571||30223||63.66     62748815        62721994        b52458_FYBX02010521.1   FYBX02010521.1||2084000||2088724||ENSEBUE00000005708||-1||CDS||2120780244||12||63.66    2088724 2084000 1.100000e-42    42</t>
  </si>
  <si>
    <t>#1      81.0    a23058_4        b52458_FYBX02010521.1   f       2</t>
  </si>
  <si>
    <r>
      <t>a23058_4        4||12875557||12925966||ENSDART00000067168 (</t>
    </r>
    <r>
      <rPr>
        <b/>
        <sz val="10"/>
        <color rgb="FF000000"/>
        <rFont val="Arial"/>
        <family val="2"/>
        <charset val="161"/>
      </rPr>
      <t>pdzrn4</t>
    </r>
    <r>
      <rPr>
        <sz val="10"/>
        <color rgb="FF000000"/>
        <rFont val="Arial"/>
        <family val="2"/>
        <charset val="161"/>
      </rPr>
      <t>)||1||CDS||471362421||30791||61.76      12875557        12925966        b52458_FYBX02010521.1   FYBX02010521.1||544819||696193||CDS:ENSEBUP00000003399||1||CDS||2120780238||1||61.76    544819  696193  1.400000e-32    31</t>
    </r>
  </si>
  <si>
    <r>
      <t>a23058_4        4||12957795||12966599||ENSDART00000032805 (</t>
    </r>
    <r>
      <rPr>
        <b/>
        <sz val="10"/>
        <color rgb="FF000000"/>
        <rFont val="Arial"/>
        <family val="2"/>
        <charset val="161"/>
      </rPr>
      <t>GXYLT1B</t>
    </r>
    <r>
      <rPr>
        <sz val="10"/>
        <color rgb="FF000000"/>
        <rFont val="Arial"/>
        <family val="2"/>
        <charset val="161"/>
      </rPr>
      <t>)||-1||CDS||471361782||30792||63.17     12966599        12957795        b52458_FYBX02010521.1   FYBX02010521.1||934327||1000063||ENSEBUE00000079816||-1||CDS||2120780252||3||63.17      1000063 934327  1.200000e-79    81</t>
    </r>
  </si>
  <si>
    <t>#2      50.0    a23058_4        b52458_FYBX02010521.1   f       1</t>
  </si>
  <si>
    <t>a23058_4        4||53441824||53442597||ENSDART00000116742||1||CDS||471363849||32087||74.61      53441824        53442597        b52458_FYBX02010521.1   FYBX02010521.1||2084000||2088724||ENSEBUE00000005708||-1||CDS||2120780244||12||74.61    2088724 2084000 1.300000e-133   50</t>
  </si>
  <si>
    <t>#3      50.0    a23058_4        b52458_FYBX02010521.1   f       1</t>
  </si>
  <si>
    <r>
      <t>a23058_4        4||12100462||12320224||ENSDART00000026593 (</t>
    </r>
    <r>
      <rPr>
        <b/>
        <sz val="10"/>
        <color rgb="FF000000"/>
        <rFont val="Arial"/>
        <family val="2"/>
        <charset val="161"/>
      </rPr>
      <t>GRIP1</t>
    </r>
    <r>
      <rPr>
        <sz val="10"/>
        <color rgb="FF000000"/>
        <rFont val="Arial"/>
        <family val="2"/>
        <charset val="161"/>
      </rPr>
      <t>)||-1||CDS||471361720||30758||63.75     12320224        12100462        b52458_FYBX02010521.1   FYBX02010521.1||1684882||1766857||ENSEBUE00000143791||-1||CDS||2120780260||10||63.75    1766857 1684882 4.000000e-58    50</t>
    </r>
  </si>
  <si>
    <t>#4      43.0    a23058_4        b52458_FYBX02010521.1   f       1</t>
  </si>
  <si>
    <t>a23058_4        4||8282344||8284966||ENSDART00000067309||-1||CDS||471362478||30571||66.56       8284966 8282344 b52458_FYBX02010521.1   FYBX02010521.1||1150987||1156766||CDS:ENSEBUP00000001835||1||CDS||2120780237||5||66.56  1150987 1156766 2.500000e-44    43</t>
  </si>
  <si>
    <t>#5      42.0    a23058_4        b52458_FYBX02010521.1   f       2</t>
  </si>
  <si>
    <r>
      <t>a23058_4        4||24793170||24838239||ENSDART00000141133 (</t>
    </r>
    <r>
      <rPr>
        <b/>
        <sz val="10"/>
        <color rgb="FF000000"/>
        <rFont val="Arial"/>
        <family val="2"/>
        <charset val="161"/>
      </rPr>
      <t>LAMB1B</t>
    </r>
    <r>
      <rPr>
        <sz val="10"/>
        <color rgb="FF000000"/>
        <rFont val="Arial"/>
        <family val="2"/>
        <charset val="161"/>
      </rPr>
      <t>)||1||CDS||471368088||31198||86.67      24793170        24838239        b52458_FYBX02010521.1   FYBX02010521.1||1684882||1766857||ENSEBUE00000143791||-1||CDS||2120780260||10||86.67    1766857 1684882 3.600000e-03    2</t>
    </r>
  </si>
  <si>
    <r>
      <t>a23058_4        4||24846749||24899073||ENSDART00000146658 (</t>
    </r>
    <r>
      <rPr>
        <b/>
        <sz val="10"/>
        <color rgb="FF000000"/>
        <rFont val="Arial"/>
        <family val="2"/>
        <charset val="161"/>
      </rPr>
      <t>TMCC3</t>
    </r>
    <r>
      <rPr>
        <sz val="10"/>
        <color rgb="FF000000"/>
        <rFont val="Arial"/>
        <family val="2"/>
        <charset val="161"/>
      </rPr>
      <t>)||-1||CDS||471368891||31201||66.27     24899073        24846749        b52458_FYBX02010521.1   FYBX02010521.1||1860677||1958888||ENSEBUE00000065930||-1||CDS||2120780250||11||66.27    1958888 1860677 2.100000e-41    42</t>
    </r>
  </si>
  <si>
    <t>#6      35.0    a23058_4        b52458_FYBX02010521.1   f       1</t>
  </si>
  <si>
    <r>
      <t>a23058_4        4||8045854||8079458||ENSDART00000047619 (</t>
    </r>
    <r>
      <rPr>
        <b/>
        <sz val="10"/>
        <color rgb="FF000000"/>
        <rFont val="Arial"/>
        <family val="2"/>
        <charset val="161"/>
      </rPr>
      <t>SCUBE1</t>
    </r>
    <r>
      <rPr>
        <sz val="10"/>
        <color rgb="FF000000"/>
        <rFont val="Arial"/>
        <family val="2"/>
        <charset val="161"/>
      </rPr>
      <t>)||-1||CDS||471362016||30563||61.69       8079458 8045854 b52458_FYBX02010521.1   FYBX02010521.1||2084000||2088724||ENSEBUE00000005708||-1||CDS||2120780244||12||61.69    2088724 2084000 2.200000e-36    35</t>
    </r>
  </si>
  <si>
    <t>#1      43.0    a23058_5        b52458_FYBX02010521.1   f       1</t>
  </si>
  <si>
    <t>a23058_5        5||41027||98978||ENSDART00000126752||-1||CDS||471375158||32424||75.0    98978   41027   b52458_FYBX02010521.1   FYBX02010521.1||2084000||2088724||ENSEBUE00000005708||-1||CDS||2120780244||12||75.0     2088724 2084000 6.000000e-44    43</t>
  </si>
  <si>
    <t>#1      50.0    a23058_6        b52458_FYBX02010521.1   f       1</t>
  </si>
  <si>
    <r>
      <t>a23058_6        6||59516590||59550397||ENSDART00000083554 (</t>
    </r>
    <r>
      <rPr>
        <b/>
        <sz val="10"/>
        <color rgb="FF000000"/>
        <rFont val="Arial"/>
        <family val="2"/>
        <charset val="161"/>
      </rPr>
      <t>caskb</t>
    </r>
    <r>
      <rPr>
        <sz val="10"/>
        <color rgb="FF000000"/>
        <rFont val="Arial"/>
        <family val="2"/>
        <charset val="161"/>
      </rPr>
      <t>)||1||CDS||471380295||36148||79.58      59516590        59550397        b52458_FYBX02010521.1   FYBX02010521.1||2084000||2088724||ENSEBUE00000005708||-1||CDS||2120780244||12||79.58    2088724 2084000 6.500000e-180   50</t>
    </r>
  </si>
  <si>
    <t>#2      50.0    a23058_6        b52458_FYBX02010521.1   f       1</t>
  </si>
  <si>
    <r>
      <t>a23058_6        6||44095135||44124303||ENSDART00000064878 (</t>
    </r>
    <r>
      <rPr>
        <b/>
        <sz val="10"/>
        <color rgb="FF000000"/>
        <rFont val="Arial"/>
        <family val="2"/>
        <charset val="161"/>
      </rPr>
      <t>GXYLT2</t>
    </r>
    <r>
      <rPr>
        <sz val="10"/>
        <color rgb="FF000000"/>
        <rFont val="Arial"/>
        <family val="2"/>
        <charset val="161"/>
      </rPr>
      <t>)||1||CDS||471379706||35828||62.94      44095135        44124303        b52458_FYBX02010521.1   FYBX02010521.1||934327||1000063||ENSEBUE00000079816||-1||CDS||2120780252||3||62.94      1000063 934327  8.400000e-96    50</t>
    </r>
  </si>
  <si>
    <t>#3      40.0    a23058_6        b52458_FYBX02010521.1   f       1</t>
  </si>
  <si>
    <r>
      <t>a23058_6        6||44176675||44333282||ENSDART00000114330 (</t>
    </r>
    <r>
      <rPr>
        <b/>
        <sz val="10"/>
        <color rgb="FF000000"/>
        <rFont val="Arial"/>
        <family val="2"/>
        <charset val="161"/>
      </rPr>
      <t>PDZRN3B</t>
    </r>
    <r>
      <rPr>
        <sz val="10"/>
        <color rgb="FF000000"/>
        <rFont val="Arial"/>
        <family val="2"/>
        <charset val="161"/>
      </rPr>
      <t>)||-1||CDS||471381343||35831||66.56     44333282        44176675        b52458_FYBX02010521.1   FYBX02010521.1||544819||696193||CDS:ENSEBUP00000003399||1||CDS||2120780238||1||66.56    544819  696193  5.200000e-41    40</t>
    </r>
  </si>
  <si>
    <t>#4      37.0    a23058_6        b52458_FYBX02010521.1   f       1</t>
  </si>
  <si>
    <t>a23058_6        6||46606018||46623994||ENSDART00000064853||1||CDS||471379697||35866||70.21      46606018        46623994        b52458_FYBX02010521.1   FYBX02010521.1||1150987||1156766||CDS:ENSEBUP00000001835||1||CDS||2120780237||5||70.21  1150987 1156766 1.200000e-38    37</t>
  </si>
  <si>
    <t>#1      33.0    a23058_7        b52458_FYBX02010521.1   f       1</t>
  </si>
  <si>
    <t>a23058_7        7||26331327||26346167||ENSDART00000052773||1||CDS||471385339||37067||88.99      26331327        26346167        b52458_FYBX02010521.1   FYBX02010521.1||2084000||2088724||ENSEBUE00000005708||-1||CDS||2120780244||12||88.99    2088724 2084000 3.600000e-34    33</t>
  </si>
  <si>
    <t>#1      57.0    a23058_8        b52458_FYBX02010521.1   f       2</t>
  </si>
  <si>
    <t>a23058_8        8||56145055||56150132||ENSDART00000067639||1||CDS||471392680||40167||67.43      56145055        56150132        b52458_FYBX02010521.1   FYBX02010521.1||1860677||1958888||ENSEBUE00000065930||-1||CDS||2120780250||11||67.43    1958888 1860677 1.000000e-65    50</t>
  </si>
  <si>
    <t>a23058_8        8||56172870||56184619||ENSDART00000123642||1||CDS||471394688||40169||94.12      56172870        56184619        b52458_FYBX02010521.1   FYBX02010521.1||2084000||2088724||ENSEBUE00000005708||-1||CDS||2120780244||12||94.12    2088724 2084000 8.200000e-08    57</t>
  </si>
  <si>
    <t>#2      50.0    a23058_8        b52458_FYBX02010521.1   f       1</t>
  </si>
  <si>
    <t>a23058_8        8||7776004||7833527||ENSDART00000132009||-1||CDS||471395421||38498||58.05       7833527 7776004 b52458_FYBX02010521.1   FYBX02010521.1||1684882||1766857||ENSEBUE00000143791||-1||CDS||2120780260||10||58.05    1766857 1684882 4.300000e-53    50</t>
  </si>
  <si>
    <t>#3      39.0    a23058_8        b52458_FYBX02010521.1   f       1</t>
  </si>
  <si>
    <t>a23058_8        8||23434692||23466562||ENSDART00000123490||1||CDS||471394679||39108||66.12      23434692        23466562        b52458_FYBX02010521.1   FYBX02010521.1||544819||696193||CDS:ENSEBUP00000003399||1||CDS||2120780238||1||66.12    544819  696193  3.900000e-40    39</t>
  </si>
  <si>
    <t>#4      35.0    a23058_8        b52458_FYBX02010521.1   f       1</t>
  </si>
  <si>
    <t>a23058_8        8||39438228||39491276||ENSDART00000134100||-1||CDS||471395779||39647||85.0      39491276        39438228        b52458_FYBX02010521.1   FYBX02010521.1||2084000||2088724||ENSEBUE00000005708||-1||CDS||2120780244||12||85.0     2088724 2084000 2.300000e-36    35</t>
  </si>
  <si>
    <t>#1      27.0    a23058_9        b52458_FYBX02010521.1   f       1</t>
  </si>
  <si>
    <t>a23058_9        9||32786067||32844049||ENSDART00000060054||1||CDS||471399304||41257||94.05      32786067        32844049        b52458_FYBX02010521.1   FYBX02010521.1||2084000||2088724||ENSEBUE00000005708||-1||CDS||2120780244||12||94.05    2088724 2084000 1.300000e-28    27</t>
  </si>
  <si>
    <r>
      <t xml:space="preserve">Supplementary Table 21b: </t>
    </r>
    <r>
      <rPr>
        <sz val="11"/>
        <color theme="1"/>
        <rFont val="Arial"/>
        <family val="2"/>
        <charset val="161"/>
      </rPr>
      <t>Synmap between inshore hagfish scaffold FYBX02010521.1 and zebrafish genome (n=2)</t>
    </r>
  </si>
  <si>
    <t>https://genomevolution.org/r/144le</t>
  </si>
  <si>
    <r>
      <t>a23058_11       11||18605185||18635425||ENSDART00000086437 (</t>
    </r>
    <r>
      <rPr>
        <b/>
        <sz val="10"/>
        <color rgb="FF000000"/>
        <rFont val="Arial"/>
        <family val="2"/>
        <charset val="161"/>
      </rPr>
      <t>TMCC1B</t>
    </r>
    <r>
      <rPr>
        <sz val="10"/>
        <color rgb="FF000000"/>
        <rFont val="Arial"/>
        <family val="2"/>
        <charset val="161"/>
      </rPr>
      <t>)||-1||CDS||471270370||4231||62.23     18635425        18605185        b52458_FYBX02010521.1   FYBX02010521.1||1860677||1958888||ENSEBUE00000065930||-1||CDS||2120780250||11||62.23    1958888 1860677 5.800000e-57    50</t>
    </r>
  </si>
  <si>
    <r>
      <t>a23058_11       11||18768397||18789668||ENSDART00000103943 (</t>
    </r>
    <r>
      <rPr>
        <b/>
        <sz val="10"/>
        <color rgb="FF000000"/>
        <rFont val="Arial"/>
        <family val="2"/>
        <charset val="161"/>
      </rPr>
      <t>PRKCDB</t>
    </r>
    <r>
      <rPr>
        <sz val="10"/>
        <color rgb="FF000000"/>
        <rFont val="Arial"/>
        <family val="2"/>
        <charset val="161"/>
      </rPr>
      <t>)||-1||CDS||471270734||4237||62.75     18789668        18768397        b52458_FYBX02010521.1   FYBX02010521.1||2088965||2242008||CDS:ENSEBUP00000025774||1||CDS||2120780241||13||62.75 2088965 2242008 1.800000e-05    51</t>
    </r>
  </si>
  <si>
    <r>
      <t>a23058_16       16||58108228||58115298||ENSDART00000111727 (</t>
    </r>
    <r>
      <rPr>
        <b/>
        <sz val="10"/>
        <color rgb="FF000000"/>
        <rFont val="Arial"/>
        <family val="2"/>
        <charset val="161"/>
      </rPr>
      <t>GNRHR</t>
    </r>
    <r>
      <rPr>
        <sz val="10"/>
        <color rgb="FF000000"/>
        <rFont val="Arial"/>
        <family val="2"/>
        <charset val="161"/>
      </rPr>
      <t>)||1||CDS||471295354||12435||75.71     58108228        58115298        b52458_FYBX02010521.1   FYBX02010521.1||1150987||1156766||CDS:ENSEBUP00000001835||1||CDS||2120780237||5||75.71  1150987 1156766 1.400000e-10    9</t>
    </r>
  </si>
  <si>
    <r>
      <t>a23058_16       16||58145095||58155469||ENSDART00000126089 (</t>
    </r>
    <r>
      <rPr>
        <b/>
        <sz val="10"/>
        <color rgb="FF000000"/>
        <rFont val="Arial"/>
        <family val="2"/>
        <charset val="161"/>
      </rPr>
      <t>POP1</t>
    </r>
    <r>
      <rPr>
        <sz val="10"/>
        <color rgb="FF000000"/>
        <rFont val="Arial"/>
        <family val="2"/>
        <charset val="161"/>
      </rPr>
      <t>)||-1||CDS||471296335||12438||83.41    58155469        58145095        b52458_FYBX02010521.1   FYBX02010521.1||2084000||2088724||ENSEBUE00000005708||-1||CDS||2120780244||12||83.41    2088724 2084000 3.400000e-62    56</t>
    </r>
  </si>
  <si>
    <t>#1      97.0    a23058_22       b52458_FYBX02010521.1   r       2</t>
  </si>
  <si>
    <r>
      <t>a23058_22       22||448683||481691||ENSDART00000067637 (</t>
    </r>
    <r>
      <rPr>
        <b/>
        <sz val="10"/>
        <color rgb="FF000000"/>
        <rFont val="Arial"/>
        <family val="2"/>
        <charset val="161"/>
      </rPr>
      <t>DSTYK</t>
    </r>
    <r>
      <rPr>
        <sz val="10"/>
        <color rgb="FF000000"/>
        <rFont val="Arial"/>
        <family val="2"/>
        <charset val="161"/>
      </rPr>
      <t>)||-1||CDS||471335464||22535||67.49        481691  448683  b52458_FYBX02010521.1   FYBX02010521.1||2088965||2242008||CDS:ENSEBUP00000025774||1||CDS||2120780241||13||67.49 2088965 2242008 1.000000e-250   50</t>
    </r>
  </si>
  <si>
    <r>
      <t>a23058_22       22||567367||575005||ENSDART00000086434 (</t>
    </r>
    <r>
      <rPr>
        <b/>
        <sz val="10"/>
        <color rgb="FF000000"/>
        <rFont val="Arial"/>
        <family val="2"/>
        <charset val="161"/>
      </rPr>
      <t>TMCC2</t>
    </r>
    <r>
      <rPr>
        <sz val="10"/>
        <color rgb="FF000000"/>
        <rFont val="Arial"/>
        <family val="2"/>
        <charset val="161"/>
      </rPr>
      <t>)||-1||CDS||471335809||22544||69.32        575005  567367  b52458_FYBX02010521.1   FYBX02010521.1||1860677||1958888||ENSEBUE00000065930||-1||CDS||2120780250||11||69.32    1958888 1860677 1.100000e-76    97</t>
    </r>
  </si>
  <si>
    <r>
      <t>a23058_25       25||333653||337773||ENSDART00000114972 (</t>
    </r>
    <r>
      <rPr>
        <b/>
        <sz val="10"/>
        <color rgb="FF000000"/>
        <rFont val="Arial"/>
        <family val="2"/>
        <charset val="161"/>
      </rPr>
      <t>GXYLT1A</t>
    </r>
    <r>
      <rPr>
        <sz val="10"/>
        <color rgb="FF000000"/>
        <rFont val="Arial"/>
        <family val="2"/>
        <charset val="161"/>
      </rPr>
      <t>)||-1||CDS||471352350||27018||65.76        337773  333653  b52458_FYBX02010521.1   FYBX02010521.1||934327||1000063||ENSEBUE00000079816||-1||CDS||2120780252||3||65.76      1000063 934327  1.200000e-115   50</t>
    </r>
  </si>
  <si>
    <r>
      <t>a23058_4        4||12875557||12925966||ENSDART00000067168 (</t>
    </r>
    <r>
      <rPr>
        <b/>
        <sz val="10"/>
        <color rgb="FF000000"/>
        <rFont val="Arial"/>
        <family val="2"/>
        <charset val="161"/>
      </rPr>
      <t>PDZRN4</t>
    </r>
    <r>
      <rPr>
        <sz val="10"/>
        <color rgb="FF000000"/>
        <rFont val="Arial"/>
        <family val="2"/>
        <charset val="161"/>
      </rPr>
      <t>)||1||CDS||471362421||30791||61.76      12875557        12925966        b52458_FYBX02010521.1   FYBX02010521.1||544819||696193||CDS:ENSEBUP00000003399||1||CDS||2120780238||1||61.76    544819  696193  1.400000e-32    31</t>
    </r>
  </si>
  <si>
    <t>#1      75.0    a23058_4        b52458_FYBX02010521.1   r       2</t>
  </si>
  <si>
    <r>
      <t>a23058_4        4||8282344||8284966||ENSDART00000067309 (</t>
    </r>
    <r>
      <rPr>
        <b/>
        <sz val="10"/>
        <color rgb="FF000000"/>
        <rFont val="Arial"/>
        <family val="2"/>
        <charset val="161"/>
      </rPr>
      <t>AVPR1Ab</t>
    </r>
    <r>
      <rPr>
        <sz val="10"/>
        <color rgb="FF000000"/>
        <rFont val="Arial"/>
        <family val="2"/>
        <charset val="161"/>
      </rPr>
      <t>)||-1||CDS||471362478||30571||66.56       8284966 8282344 b52458_FYBX02010521.1   FYBX02010521.1||1150987||1156766||CDS:ENSEBUP00000001835||1||CDS||2120780237||5||66.56  1150987 1156766 2.500000e-44    75</t>
    </r>
  </si>
  <si>
    <t>#1      90.0    a23058_6        b52458_FYBX02010521.1   r       2</t>
  </si>
  <si>
    <r>
      <t>a23058_6        6||44176675||44333282||ENSDART00000114330 (</t>
    </r>
    <r>
      <rPr>
        <b/>
        <sz val="10"/>
        <color rgb="FF000000"/>
        <rFont val="Arial"/>
        <family val="2"/>
        <charset val="161"/>
      </rPr>
      <t>PDZRN3B</t>
    </r>
    <r>
      <rPr>
        <sz val="10"/>
        <color rgb="FF000000"/>
        <rFont val="Arial"/>
        <family val="2"/>
        <charset val="161"/>
      </rPr>
      <t>)||-1||CDS||471381343||35831||66.56     44333282        44176675        b52458_FYBX02010521.1   FYBX02010521.1||544819||696193||CDS:ENSEBUP00000003399||1||CDS||2120780238||1||66.56    544819  696193  5.200000e-41    90</t>
    </r>
  </si>
  <si>
    <r>
      <t>a23058_8        8||56145055||56150132||ENSDART00000067639 (</t>
    </r>
    <r>
      <rPr>
        <b/>
        <sz val="10"/>
        <color rgb="FF000000"/>
        <rFont val="Arial"/>
        <family val="2"/>
        <charset val="161"/>
      </rPr>
      <t>TMCC1</t>
    </r>
    <r>
      <rPr>
        <sz val="10"/>
        <color rgb="FF000000"/>
        <rFont val="Arial"/>
        <family val="2"/>
        <charset val="161"/>
      </rPr>
      <t>)||1||CDS||471392680||40167||67.43      56145055        56150132        b52458_FYBX02010521.1   FYBX02010521.1||1860677||1958888||ENSEBUE00000065930||-1||CDS||2120780250||11||67.43    1958888 1860677 1.000000e-65    50</t>
    </r>
  </si>
  <si>
    <r>
      <t>a23058_8        8||56172870||56184619||ENSDART00000123642 (</t>
    </r>
    <r>
      <rPr>
        <b/>
        <sz val="10"/>
        <color rgb="FF000000"/>
        <rFont val="Arial"/>
        <family val="2"/>
        <charset val="161"/>
      </rPr>
      <t>APEH</t>
    </r>
    <r>
      <rPr>
        <sz val="10"/>
        <color rgb="FF000000"/>
        <rFont val="Arial"/>
        <family val="2"/>
        <charset val="161"/>
      </rPr>
      <t>)||1||CDS||471394688||40169||94.12      56172870        56184619        b52458_FYBX02010521.1   FYBX02010521.1||2084000||2088724||ENSEBUE00000005708||-1||CDS||2120780244||12||94.12    2088724 2084000 8.200000e-08    57</t>
    </r>
  </si>
  <si>
    <r>
      <t xml:space="preserve">Supplementary Table 22a: </t>
    </r>
    <r>
      <rPr>
        <sz val="11"/>
        <color theme="1"/>
        <rFont val="Arial"/>
        <family val="2"/>
        <charset val="161"/>
      </rPr>
      <t>Synmap between inshore hagfish scaffold FYBX02010521.1 and frog genome (n=1)</t>
    </r>
  </si>
  <si>
    <t>https://genomevolution.org/r/147ev</t>
  </si>
  <si>
    <r>
      <t xml:space="preserve">#1      50.0    a52458_FYBX02010521.1   b52485_NC_030678.1 </t>
    </r>
    <r>
      <rPr>
        <b/>
        <sz val="10"/>
        <color rgb="FF000000"/>
        <rFont val="Arial"/>
        <family val="2"/>
        <charset val="161"/>
      </rPr>
      <t>(Chr.2)</t>
    </r>
    <r>
      <rPr>
        <sz val="10"/>
        <color rgb="FF000000"/>
        <rFont val="Arial"/>
        <family val="2"/>
        <charset val="161"/>
      </rPr>
      <t xml:space="preserve">      f       1</t>
    </r>
  </si>
  <si>
    <t>a52458_FYBX02010521.1   FYBX02010521.1||1860677||1958888||ENSEBUE00000065930||-1||CDS||2120780250||11||71.33    1958888 1860677 b52485_NC_030678.1      NC_030678.1||64566846||64604300||cds6774||1||CDS||2121384345||7033||71.33       64566846        64604300        1.100000e-75    50</t>
  </si>
  <si>
    <t>#2      50.0    a52458_FYBX02010521.1   b52485_NC_030678.1 (Chr.2)     f       1</t>
  </si>
  <si>
    <t>a52458_FYBX02010521.1   FYBX02010521.1||2088965||2242008||CDS:ENSEBUP00000025774||1||CDS||2120780241||13||65.91 2088965 2242008 b52485_NC_030678.1      NC_030678.1||64174837||64212931||cds6750||1||CDS||2121384321||7009||65.91       64174837        64212931        8.400000e-237   50</t>
  </si>
  <si>
    <t>#3      35.0    a52458_FYBX02010521.1   b52485_NC_030678.1 (Chr.2)      f       1</t>
  </si>
  <si>
    <t>a52458_FYBX02010521.1   FYBX02010521.1||1150987||1156766||CDS:ENSEBUP00000001835||1||CDS||2120780237||5||61.98  1150987 1156766 b52485_NC_030678.1      NC_030678.1||65411745||65414149||cds6808||-1||CDS||2121384379||7069||61.98      65414149        65411745        2.800000e-36    35</t>
  </si>
  <si>
    <t>#1      50.0    a52458_FYBX02010521.1   b52485_NC_030678.1      r       1</t>
  </si>
  <si>
    <t>#2      50.0    a52458_FYBX02010521.1   b52485_NC_030678.1      r       1</t>
  </si>
  <si>
    <t>#3      35.0    a52458_FYBX02010521.1   b52485_NC_030678.1      r       1</t>
  </si>
  <si>
    <r>
      <t>#1      50.0    a52458_FYBX02010521.1   b52485_NC_030679.1</t>
    </r>
    <r>
      <rPr>
        <b/>
        <sz val="10"/>
        <color rgb="FF000000"/>
        <rFont val="Arial"/>
        <family val="2"/>
        <charset val="161"/>
      </rPr>
      <t xml:space="preserve"> (Chr. 3)</t>
    </r>
    <r>
      <rPr>
        <sz val="10"/>
        <color rgb="FF000000"/>
        <rFont val="Arial"/>
        <family val="2"/>
        <charset val="161"/>
      </rPr>
      <t xml:space="preserve">      f       1</t>
    </r>
  </si>
  <si>
    <t>a52458_FYBX02010521.1   FYBX02010521.1||934327||1000063||ENSEBUE00000079816||-1||CDS||2120780252||3||62.76      1000063 934327  b52485_NC_030679.1      NC_030679.1||55331475||55348545||cds10892||1||CDS||2121449430||11230||62.76     55331475        55348545        1.200000e-78    50</t>
  </si>
  <si>
    <t>#2      46.0    a52458_FYBX02010521.1   b52485_NC_030679.1  (Chr. 3)    f       1</t>
  </si>
  <si>
    <t>a52458_FYBX02010521.1   FYBX02010521.1||1684882||1766857||ENSEBUE00000143791||-1||CDS||2120780260||10||57.77    1766857 1684882 b52485_NC_030679.1      NC_030679.1||48651084||48932868||cds10692||-1||CDS||2121449230||11030||57.77    48932868        48651084        1.900000e-47    46</t>
  </si>
  <si>
    <t>#3      43.0    a52458_FYBX02010521.1   b52485_NC_030679.1 (Chr. 3)       f       1</t>
  </si>
  <si>
    <t>a52458_FYBX02010521.1   FYBX02010521.1||1150987||1156766||CDS:ENSEBUP00000001835||1||CDS||2120780237||5||60.33  1150987 1156766 b52485_NC_030679.1      NC_030679.1||42381074||42385569||cds10513||1||CDS||2121449051||10851||60.33     42381074        42385569        6.500000e-44    43</t>
  </si>
  <si>
    <t>#4      34.0    a52458_FYBX02010521.1   b52485_NC_030679.1 (Chr. 3)       f       1</t>
  </si>
  <si>
    <t>a52458_FYBX02010521.1   FYBX02010521.1||544819||696193||CDS:ENSEBUP00000003399||1||CDS||2120780238||1||64.12    544819  696193  b52485_NC_030679.1      NC_030679.1||55481051||55544183||cds10897||-1||CDS||2121449435||11235||64.12    55544183        55481051        2.100000e-35    34</t>
  </si>
  <si>
    <t>#5      34.0    a52458_FYBX02010521.1   b52485_NC_030679.1 (Chr. 3)      f       1</t>
  </si>
  <si>
    <t>a52458_FYBX02010521.1   FYBX02010521.1||1860677||1958888||ENSEBUE00000065930||-1||CDS||2120780250||11||64.47    1958888 1860677 b52485_NC_030679.1      NC_030679.1||47026146||47073764||cds10603||-1||CDS||2121449141||10941||64.47    47073764        47026146        1.100000e-34    34</t>
  </si>
  <si>
    <t>#6      25.0    a52458_FYBX02010521.1   b52485_NC_030679.1  (Chr. 3)     f       1</t>
  </si>
  <si>
    <t>a52458_FYBX02010521.1   FYBX02010521.1||1302073||1311661||ENSEBUE00000085601||1||CDS||2120780254||7||60.72      1302073 1311661 b52485_NC_030679.1      NC_030679.1||74205210||74245841||cds11352||1||CDS||2121449890||11690||60.72     74205210        74245841        1.900000e-26    25</t>
  </si>
  <si>
    <t>#1      84.0    a52458_FYBX02010521.1   b52485_NC_030679.1      r       2</t>
  </si>
  <si>
    <t>a52458_FYBX02010521.1   FYBX02010521.1||934327||1000063||ENSEBUE00000079816||-1||CDS||2120780252||3||62.76      1000063 934327  b52485_NC_030679.1      NC_030679.1||55331475||55348545||cds10892||1||CDS||2121449430||11230||62.76     55331475        55348545        1.200000e-78    84</t>
  </si>
  <si>
    <t>#2      46.0    a52458_FYBX02010521.1   b52485_NC_030679.1      r       1</t>
  </si>
  <si>
    <t>#3      43.0    a52458_FYBX02010521.1   b52485_NC_030679.1      r       1</t>
  </si>
  <si>
    <t>#4      34.0    a52458_FYBX02010521.1   b52485_NC_030679.1      r       1</t>
  </si>
  <si>
    <t>#5      25.0    a52458_FYBX02010521.1   b52485_NC_030679.1      r       1</t>
  </si>
  <si>
    <r>
      <t>#1      92.0    a52458_FYBX02010521.1   b52485_NC_030680.1 (</t>
    </r>
    <r>
      <rPr>
        <b/>
        <sz val="10"/>
        <color rgb="FF000000"/>
        <rFont val="Arial"/>
        <family val="2"/>
        <charset val="161"/>
      </rPr>
      <t>Chr.4</t>
    </r>
    <r>
      <rPr>
        <sz val="10"/>
        <color rgb="FF000000"/>
        <rFont val="Arial"/>
        <family val="2"/>
        <charset val="161"/>
      </rPr>
      <t>)   f       2</t>
    </r>
  </si>
  <si>
    <t>a52458_FYBX02010521.1   FYBX02010521.1||544819||696193||CDS:ENSEBUP00000003399||1||CDS||2120780238||1||67.87    544819  696193  b52485_NC_030680.1      NC_030680.1||129101715||129247207||cds17579||1||CDS||2121517116||19058||67.87   129101715       129247207       2.400000e-46    45</t>
  </si>
  <si>
    <t>a52458_FYBX02010521.1   FYBX02010521.1||934327||1000063||ENSEBUE00000079816||-1||CDS||2120780252||3||68.6       1000063 934327  b52485_NC_030680.1      NC_030680.1||129393515||129422037||cds17586||-1||CDS||2121517123||19064||68.6   129422037       129393515       3.000000e-97    92</t>
  </si>
  <si>
    <t>#2      50.0    a52458_FYBX02010521.1   b52485_NC_030680.1  (Chr.4)    f       1</t>
  </si>
  <si>
    <t>a52458_FYBX02010521.1   FYBX02010521.1||1860677||1958888||ENSEBUE00000065930||-1||CDS||2120780250||11||63.57    1958888 1860677 b52485_NC_030680.1      NC_030680.1||121604805||121667197||cds17340||-1||CDS||2121516877||18816||63.57  121667197       121604805       4.800000e-58    50</t>
  </si>
  <si>
    <t>#3      49.0    a52458_FYBX02010521.1   b52485_NC_030680.1 (Chr.4)     f       1</t>
  </si>
  <si>
    <t>a52458_FYBX02010521.1   FYBX02010521.1||1684882||1766857||ENSEBUE00000143791||-1||CDS||2120780260||10||59.02    1766857 1684882 b52485_NC_030680.1      NC_030680.1||122253242||122321963||cds17361||1||CDS||2121516898||18837||59.02   122253242       122321963       7.900000e-50    49</t>
  </si>
  <si>
    <t>#4      34.0    a52458_FYBX02010521.1   b52485_NC_030680.1 (Chr.4)      f       1</t>
  </si>
  <si>
    <t>a52458_FYBX02010521.1   FYBX02010521.1||1150987||1156766||CDS:ENSEBUP00000001835||1||CDS||2120780237||5||59.63  1150987 1156766 b52485_NC_030680.1      NC_030680.1||120902575||120940386||cds17310||-1||CDS||2121516847||18786||59.63  120940386       120902575       7.500000e-35    34</t>
  </si>
  <si>
    <t>#5      32.0    a52458_FYBX02010521.1   b52485_NC_030680.1 (Chr.4)     f       1</t>
  </si>
  <si>
    <t>a52458_FYBX02010521.1   FYBX02010521.1||1302073||1311661||ENSEBUE00000085601||1||CDS||2120780254||7||57.36      1302073 1311661 b52485_NC_030680.1      NC_030680.1||118102468||118193841||cds17252||-1||CDS||2121516789||18728||57.36  118193841       118102468       1.300000e-33    32</t>
  </si>
  <si>
    <t>#1      50.0    a52458_FYBX02010521.1   b52485_NC_030680.1      r       1</t>
  </si>
  <si>
    <t>#2      50.0    a52458_FYBX02010521.1   b52485_NC_030680.1      r       1</t>
  </si>
  <si>
    <t>a52458_FYBX02010521.1   FYBX02010521.1||934327||1000063||ENSEBUE00000079816||-1||CDS||2120780252||3||68.6       1000063 934327  b52485_NC_030680.1      NC_030680.1||129393515||129422037||cds17586||-1||CDS||2121517123||19064||68.6   129422037       129393515       3.000000e-97    50</t>
  </si>
  <si>
    <t>#3      49.0    a52458_FYBX02010521.1   b52485_NC_030680.1      r       1</t>
  </si>
  <si>
    <t>#4      45.0    a52458_FYBX02010521.1   b52485_NC_030680.1      r       1</t>
  </si>
  <si>
    <t>#5      34.0    a52458_FYBX02010521.1   b52485_NC_030680.1      r       1</t>
  </si>
  <si>
    <t>#6      32.0    a52458_FYBX02010521.1   b52485_NC_030680.1      r       1</t>
  </si>
  <si>
    <t>#1      41.0    a52458_FYBX02010521.1   b52485_NC_030684.1 (Chr. 8)   f       1</t>
  </si>
  <si>
    <t>a52458_FYBX02010521.1   FYBX02010521.1||544819||696193||CDS:ENSEBUP00000003399||1||CDS||2120780238||1||68.69    544819  696193  b52485_NC_030684.1      NC_030684.1||8889618||8942587||cds27457||1||CDS||2121715041||29193||68.69       8889618 8942587 1.400000e-42    41</t>
  </si>
  <si>
    <t>#2      27.0    a52458_FYBX02010521.1   b52485_NC_030684.1 (Chr. 8)     f       1</t>
  </si>
  <si>
    <t>a52458_FYBX02010521.1   FYBX02010521.1||1150987||1156766||CDS:ENSEBUP00000001835||1||CDS||2120780237||5||61.41  1150987 1156766 b52485_NC_030684.1      NC_030684.1||12409826||12420519||cds27565||-1||CDS||2121715149||29301||61.41    12420519        12409826        1.200000e-28    27</t>
  </si>
  <si>
    <t>#3      27.0    a52458_FYBX02010521.1   b52485_NC_030684.1 (Chr. 8)     f       1</t>
  </si>
  <si>
    <t>a52458_FYBX02010521.1   FYBX02010521.1||1302073||1311661||ENSEBUE00000085601||1||CDS||2120780254||7||62.82      1302073 1311661 b52485_NC_030684.1      NC_030684.1||8547935||8591244||cds27444||-1||CDS||2121715028||29180||62.82      8591244 8547935 7.000000e-28    27</t>
  </si>
  <si>
    <t>#1      41.0    a52458_FYBX02010521.1   b52485_NC_030684.1      r       1</t>
  </si>
  <si>
    <t>#2      27.0    a52458_FYBX02010521.1   b52485_NC_030684.1      r       1</t>
  </si>
  <si>
    <t>#3      27.0    a52458_FYBX02010521.1   b52485_NC_030684.1      r       1</t>
  </si>
  <si>
    <r>
      <t xml:space="preserve">Supplementary Table 22b: </t>
    </r>
    <r>
      <rPr>
        <sz val="11"/>
        <color theme="1"/>
        <rFont val="Arial"/>
        <family val="2"/>
        <charset val="161"/>
      </rPr>
      <t>Synmap between inshore hagfish scaffold FYBX02010521.1 and frog genome (n=2)</t>
    </r>
  </si>
  <si>
    <t>https://genomevolution.org/r/147fe</t>
  </si>
  <si>
    <r>
      <t xml:space="preserve">#1      84.0    a52458_FYBX02010521.1   b52485_NC_030679.1  </t>
    </r>
    <r>
      <rPr>
        <b/>
        <sz val="10"/>
        <color rgb="FF000000"/>
        <rFont val="Arial"/>
        <family val="2"/>
        <charset val="161"/>
      </rPr>
      <t>(Chr.3)</t>
    </r>
    <r>
      <rPr>
        <sz val="10"/>
        <color rgb="FF000000"/>
        <rFont val="Arial"/>
        <family val="2"/>
        <charset val="161"/>
      </rPr>
      <t xml:space="preserve">    r       2</t>
    </r>
  </si>
  <si>
    <r>
      <t xml:space="preserve">#1      92.0    a52458_FYBX02010521.1   b52485_NC_030680.1 </t>
    </r>
    <r>
      <rPr>
        <b/>
        <sz val="10"/>
        <color rgb="FF000000"/>
        <rFont val="Arial"/>
        <family val="2"/>
        <charset val="161"/>
      </rPr>
      <t xml:space="preserve">(Chr.4) </t>
    </r>
    <r>
      <rPr>
        <sz val="10"/>
        <color rgb="FF000000"/>
        <rFont val="Arial"/>
        <family val="2"/>
        <charset val="161"/>
      </rPr>
      <t xml:space="preserve">   f       2</t>
    </r>
  </si>
  <si>
    <r>
      <t xml:space="preserve">Supplementary Table 23a: </t>
    </r>
    <r>
      <rPr>
        <sz val="11"/>
        <color theme="1"/>
        <rFont val="Arial"/>
        <family val="2"/>
        <charset val="161"/>
      </rPr>
      <t>Synmap between inshore hagfish scaffold FYBX02010521.1 and chicken genome (n=1)</t>
    </r>
  </si>
  <si>
    <t>https://genomevolution.org/r/144i8</t>
  </si>
  <si>
    <t>#2      50.0    a37575_1        b52458_FYBX02010521.1   f       1</t>
  </si>
  <si>
    <r>
      <t>a37575_1        1||33298679||33301273||ENSGALG00000040567 (</t>
    </r>
    <r>
      <rPr>
        <b/>
        <sz val="10"/>
        <color rgb="FF000000"/>
        <rFont val="Arial"/>
        <family val="2"/>
        <charset val="161"/>
      </rPr>
      <t>VTR1A</t>
    </r>
    <r>
      <rPr>
        <sz val="10"/>
        <color rgb="FF000000"/>
        <rFont val="Arial"/>
        <family val="2"/>
        <charset val="161"/>
      </rPr>
      <t>)||-1||CDS||1751022101||895||61.94      33301273        33298679        b52458_FYBX02010521.1   FYBX02010521.1||1150987||1156766||CDS:ENSEBUP00000001835||1||CDS||2120780237||5||61.94  1150987 1156766 9.000000e-56    50</t>
    </r>
  </si>
  <si>
    <t>#3      49.0    a37575_1        b52458_FYBX02010521.1   f       1</t>
  </si>
  <si>
    <r>
      <t>a37575_1        1||34431197||34578266||ENSGALG00000009895 (</t>
    </r>
    <r>
      <rPr>
        <b/>
        <sz val="10"/>
        <color rgb="FF000000"/>
        <rFont val="Arial"/>
        <family val="2"/>
        <charset val="161"/>
      </rPr>
      <t>GRIP1</t>
    </r>
    <r>
      <rPr>
        <sz val="10"/>
        <color rgb="FF000000"/>
        <rFont val="Arial"/>
        <family val="2"/>
        <charset val="161"/>
      </rPr>
      <t>)||-1||CDS||1751014036||943||58.26      34578266        34431197        b52458_FYBX02010521.1   FYBX02010521.1||1684882||1766857||ENSEBUE00000143791||-1||CDS||2120780260||10||58.26    1766857 1684882 1.700000e-50    49</t>
    </r>
  </si>
  <si>
    <t>#4      28.0    a37575_1        b52458_FYBX02010521.1   f       1</t>
  </si>
  <si>
    <r>
      <t>a37575_1        1||45165480||45169947||ENSGALG00000011320 (</t>
    </r>
    <r>
      <rPr>
        <b/>
        <sz val="10"/>
        <color rgb="FF000000"/>
        <rFont val="Arial"/>
        <family val="2"/>
        <charset val="161"/>
      </rPr>
      <t>TMCC3</t>
    </r>
    <r>
      <rPr>
        <sz val="10"/>
        <color rgb="FF000000"/>
        <rFont val="Arial"/>
        <family val="2"/>
        <charset val="161"/>
      </rPr>
      <t>)||-1||CDS||1751014335||1234||68.29     45169947        45165480        b52458_FYBX02010521.1   FYBX02010521.1||1860677||1958888||ENSEBUE00000065930||-1||CDS||2120780250||11||68.29    1958888 1860677 5.300000e-29    28</t>
    </r>
  </si>
  <si>
    <t>#5      28.0    a37575_1        b52458_FYBX02010521.1   f       1</t>
  </si>
  <si>
    <r>
      <t>a37575_1        1||4154565||4199469||ENSGALG00000006891 (</t>
    </r>
    <r>
      <rPr>
        <b/>
        <sz val="10"/>
        <color rgb="FF000000"/>
        <rFont val="Arial"/>
        <family val="2"/>
        <charset val="161"/>
      </rPr>
      <t>ITIH5</t>
    </r>
    <r>
      <rPr>
        <sz val="10"/>
        <color rgb="FF000000"/>
        <rFont val="Arial"/>
        <family val="2"/>
        <charset val="161"/>
      </rPr>
      <t>)||-1||CDS||1751013399||238||60.72        4199469 4154565 b52458_FYBX02010521.1   FYBX02010521.1||1302073||1311661||ENSEBUE00000085601||1||CDS||2120780254||7||60.72      1302073 1311661 1.300000e-29    28</t>
    </r>
  </si>
  <si>
    <t>#3      46.0    a37575_1        b52458_FYBX02010521.1   r       1</t>
  </si>
  <si>
    <r>
      <t>a37575_1        1||29041808||29287615||ENSGALG00000009530 (</t>
    </r>
    <r>
      <rPr>
        <b/>
        <sz val="10"/>
        <color rgb="FF000000"/>
        <rFont val="Arial"/>
        <family val="2"/>
        <charset val="161"/>
      </rPr>
      <t>PDZRN4</t>
    </r>
    <r>
      <rPr>
        <sz val="10"/>
        <color rgb="FF000000"/>
        <rFont val="Arial"/>
        <family val="2"/>
        <charset val="161"/>
      </rPr>
      <t>)||1||CDS||1751013877||805||66.47       29041808        29287615        b52458_FYBX02010521.1   FYBX02010521.1||544819||696193||CDS:ENSEBUP00000003399||1||CDS||2120780238||1||66.47    544819  696193  7.900000e-47    46</t>
    </r>
  </si>
  <si>
    <t>#4      44.0    a37575_1        b52458_FYBX02010521.1   r       1</t>
  </si>
  <si>
    <r>
      <t>a37575_1        1||29465850||29495123||ENSGALG00000009532 (</t>
    </r>
    <r>
      <rPr>
        <b/>
        <sz val="10"/>
        <color rgb="FF000000"/>
        <rFont val="Arial"/>
        <family val="2"/>
        <charset val="161"/>
      </rPr>
      <t>GXYLT1</t>
    </r>
    <r>
      <rPr>
        <sz val="10"/>
        <color rgb="FF000000"/>
        <rFont val="Arial"/>
        <family val="2"/>
        <charset val="161"/>
      </rPr>
      <t>)||-1||CDS||1751013881||808||69.15      29495123        29465850        b52458_FYBX02010521.1   FYBX02010521.1||934327||1000063||ENSEBUE00000079816||-1||CDS||2120780252||3||69.15      1000063 934327  1.100000e-44    44</t>
    </r>
  </si>
  <si>
    <t>#1      50.0    a37575_12       b52458_FYBX02010521.1   f       1</t>
  </si>
  <si>
    <r>
      <t>a37575_12       12||19650809||19707051||ENSGALG00000008487 (</t>
    </r>
    <r>
      <rPr>
        <b/>
        <sz val="10"/>
        <color rgb="FF000000"/>
        <rFont val="Arial"/>
        <family val="2"/>
        <charset val="161"/>
      </rPr>
      <t>tmcc1</t>
    </r>
    <r>
      <rPr>
        <sz val="10"/>
        <color rgb="FF000000"/>
        <rFont val="Arial"/>
        <family val="2"/>
        <charset val="161"/>
      </rPr>
      <t>)||-1||CDS||1751027775||9967||65.44    19707051        19650809        b52458_FYBX02010521.1   FYBX02010521.1||1860677||1958888||ENSEBUE00000065930||-1||CDS||2120780250||11||65.44    1958888 1860677 4.500000e-65    50</t>
    </r>
  </si>
  <si>
    <t>#3      50.0    a37575_12       b52458_FYBX02010521.1   f       1</t>
  </si>
  <si>
    <r>
      <t>a37575_12       12||11033192||11140725||ENSGALG00000037545(</t>
    </r>
    <r>
      <rPr>
        <b/>
        <sz val="10"/>
        <color rgb="FF000000"/>
        <rFont val="Arial"/>
        <family val="2"/>
        <charset val="161"/>
      </rPr>
      <t>GRIP2</t>
    </r>
    <r>
      <rPr>
        <sz val="10"/>
        <color rgb="FF000000"/>
        <rFont val="Arial"/>
        <family val="2"/>
        <charset val="161"/>
      </rPr>
      <t>)||-1||CDS||1751028236||9607||59.6     11140725        11033192        b52458_FYBX02010521.1   FYBX02010521.1||1684882||1766857||ENSEBUE00000143791||-1||CDS||2120780260||10||59.6     1766857 1684882 2.900000e-66    50</t>
    </r>
  </si>
  <si>
    <t>#4      44.0    a37575_12       b52458_FYBX02010521.1   f       1</t>
  </si>
  <si>
    <r>
      <t>a37575_12       12||16642422||16762146||ENSGALG00000007819 (</t>
    </r>
    <r>
      <rPr>
        <b/>
        <sz val="10"/>
        <color rgb="FF000000"/>
        <rFont val="Arial"/>
        <family val="2"/>
        <charset val="161"/>
      </rPr>
      <t>pdzrn3</t>
    </r>
    <r>
      <rPr>
        <sz val="10"/>
        <color rgb="FF000000"/>
        <rFont val="Arial"/>
        <family val="2"/>
        <charset val="161"/>
      </rPr>
      <t>)||-1||CDS||1751027674||9865||66.08    16762146        16642422        b52458_FYBX02010521.1   FYBX02010521.1||544819||696193||CDS:ENSEBUP00000003399||1||CDS||2120780238||1||66.08    544819  696193  2.800000e-45    44</t>
    </r>
  </si>
  <si>
    <t>#5      34.0    a37575_12       b52458_FYBX02010521.1   f       1</t>
  </si>
  <si>
    <r>
      <t>a37575_12       12||19319355||19322402||ENSGALG00000003138 (</t>
    </r>
    <r>
      <rPr>
        <b/>
        <sz val="10"/>
        <color rgb="FF000000"/>
        <rFont val="Arial"/>
        <family val="2"/>
        <charset val="161"/>
      </rPr>
      <t>OXTR</t>
    </r>
    <r>
      <rPr>
        <sz val="10"/>
        <color rgb="FF000000"/>
        <rFont val="Arial"/>
        <family val="2"/>
        <charset val="161"/>
      </rPr>
      <t>)||-1||CDS||1751027026||9922||68.67    19322402        19319355        b52458_FYBX02010521.1   FYBX02010521.1||1150987||1156766||CDS:ENSEBUP00000001835||1||CDS||2120780237||5||68.67  1150987 1156766 8.000000e-35    34</t>
    </r>
  </si>
  <si>
    <t>#1      91.0    a37575_12       b52458_FYBX02010521.1   r       2</t>
  </si>
  <si>
    <r>
      <t>a37575_12       12||16533598||16551034||ENSGALG00000007804 (</t>
    </r>
    <r>
      <rPr>
        <b/>
        <sz val="10"/>
        <color rgb="FF000000"/>
        <rFont val="Arial"/>
        <family val="2"/>
        <charset val="161"/>
      </rPr>
      <t>GXYLT2</t>
    </r>
    <r>
      <rPr>
        <sz val="10"/>
        <color rgb="FF000000"/>
        <rFont val="Arial"/>
        <family val="2"/>
        <charset val="161"/>
      </rPr>
      <t>)||1||CDS||1751027666||9859||64.63     16533598        16551034        b52458_FYBX02010521.1   FYBX02010521.1||934327||1000063||ENSEBUE00000079816||-1||CDS||2120780252||3||64.63      1000063 934327  1.100000e-109   50</t>
    </r>
  </si>
  <si>
    <t>a37575_12       12||16642422||16762146||ENSGALG00000007819 (PDZRN3)||-1||CDS||1751027674||9865||66.08    16762146        16642422        b52458_FYBX02010521.1   FYBX02010521.1||544819||696193||CDS:ENSEBUP00000003399||1||CDS||2120780238||1||66.08    544819  696193  2.800000e-45    91</t>
  </si>
  <si>
    <t>#2      53.0    a37575_12       b52458_FYBX02010521.1   r       2</t>
  </si>
  <si>
    <r>
      <t>a37575_12       12||19564834||19628722||ENSGALG00000008473 (</t>
    </r>
    <r>
      <rPr>
        <b/>
        <sz val="10"/>
        <color rgb="FF000000"/>
        <rFont val="Arial"/>
        <family val="2"/>
        <charset val="161"/>
      </rPr>
      <t>PLXND1</t>
    </r>
    <r>
      <rPr>
        <sz val="10"/>
        <color rgb="FF000000"/>
        <rFont val="Arial"/>
        <family val="2"/>
        <charset val="161"/>
      </rPr>
      <t>)||-1||CDS||1751203279||9966||85.29    19628722        19564834        b52458_FYBX02010521.1   FYBX02010521.1||2088965||2242008||CDS:ENSEBUP00000025774||1||CDS||2120780241||13||85.29 2088965 2242008 4.500000e-04    3</t>
    </r>
  </si>
  <si>
    <r>
      <t>a37575_12       12||19650809||19707051||ENSGALG00000008487 (</t>
    </r>
    <r>
      <rPr>
        <b/>
        <sz val="10"/>
        <color rgb="FF000000"/>
        <rFont val="Arial"/>
        <family val="2"/>
        <charset val="161"/>
      </rPr>
      <t>TMCC1</t>
    </r>
    <r>
      <rPr>
        <sz val="10"/>
        <color rgb="FF000000"/>
        <rFont val="Arial"/>
        <family val="2"/>
        <charset val="161"/>
      </rPr>
      <t>)||-1||CDS||1751027775||9967||65.44    19707051        19650809        b52458_FYBX02010521.1   FYBX02010521.1||1860677||1958888||ENSEBUE00000065930||-1||CDS||2120780250||11||65.44    1958888 1860677 4.500000e-65    53</t>
    </r>
  </si>
  <si>
    <t>#3      50.0    a37575_12       b52458_FYBX02010521.1   r       1</t>
  </si>
  <si>
    <t>a37575_26       26||2366156||2368135||ENSGALG00000000788||-1||CDS||1751051422||25285||64.51     2368135 2366156 b52458_FYBX02010521.1   FYBX02010521.1||1150987||1156766||CDS:ENSEBUP00000001835||1||CDS||2120780237||5||64.51  1150987 1156766 3.100000e-56    50</t>
  </si>
  <si>
    <t>#2      50.0    a37575_26       b52458_FYBX02010521.1   f       1</t>
  </si>
  <si>
    <t>a37575_26       26||2046877||2055559||ENSGALG00000034281||1||CDS||1751052048||25237||67.81      2046877 2055559 b52458_FYBX02010521.1   FYBX02010521.1||1860677||1958888||ENSEBUE00000065930||-1||CDS||2120780250||11||67.81    1958888 1860677 4.000000e-77    50</t>
  </si>
  <si>
    <t>#3      50.0    a37575_26       b52458_FYBX02010521.1   f       1</t>
  </si>
  <si>
    <t>a37575_26       26||2015408||2034967||ENSGALG00000041123||-1||CDS||1751052198||25234||69.68     2034967 2015408 b52458_FYBX02010521.1   FYBX02010521.1||2088965||2242008||CDS:ENSEBUP00000025774||1||CDS||2120780241||13||69.68 2088965 2242008 9.000000e-209   50</t>
  </si>
  <si>
    <r>
      <t xml:space="preserve">Supplementary Table 23b: </t>
    </r>
    <r>
      <rPr>
        <sz val="11"/>
        <color theme="1"/>
        <rFont val="Arial"/>
        <family val="2"/>
        <charset val="161"/>
      </rPr>
      <t>Synmap between inshore hagfish scaffold FYBX02010521.1 and chicken genome (n=2)</t>
    </r>
  </si>
  <si>
    <t>https://genomevolution.org/r/144i2</t>
  </si>
  <si>
    <t>#1      90.0    a37575_1        b52458_FYBX02010521.1   f       2</t>
  </si>
  <si>
    <r>
      <t>a37575_1        1||29465850||29495123||ENSGALG00000009532 (</t>
    </r>
    <r>
      <rPr>
        <b/>
        <sz val="10"/>
        <color rgb="FF000000"/>
        <rFont val="Arial"/>
        <family val="2"/>
        <charset val="161"/>
      </rPr>
      <t>GXYLT1</t>
    </r>
    <r>
      <rPr>
        <sz val="10"/>
        <color rgb="FF000000"/>
        <rFont val="Arial"/>
        <family val="2"/>
        <charset val="161"/>
      </rPr>
      <t>)||-1||CDS||1751013881||808||69.15      29495123        29465850        b52458_FYBX02010521.1   FYBX02010521.1||934327||1000063||ENSEBUE00000079816||-1||CDS||2120780252||3||69.15      1000063 934327  1.100000e-44    90</t>
    </r>
  </si>
  <si>
    <r>
      <t>a37575_12       12||16642422||16762146||ENSGALG00000007819 (</t>
    </r>
    <r>
      <rPr>
        <b/>
        <sz val="10"/>
        <color rgb="FF000000"/>
        <rFont val="Arial"/>
        <family val="2"/>
        <charset val="161"/>
      </rPr>
      <t>PDZRN3</t>
    </r>
    <r>
      <rPr>
        <sz val="10"/>
        <color rgb="FF000000"/>
        <rFont val="Arial"/>
        <family val="2"/>
        <charset val="161"/>
      </rPr>
      <t>)||-1||CDS||1751027674||9865||66.08    16762146        16642422        b52458_FYBX02010521.1   FYBX02010521.1||544819||696193||CDS:ENSEBUP00000003399||1||CDS||2120780238||1||66.08    544819  696193  2.800000e-45    91</t>
    </r>
  </si>
  <si>
    <r>
      <t>a37575_12       12||19564834||19628722||ENSGALG00000008473(</t>
    </r>
    <r>
      <rPr>
        <b/>
        <sz val="10"/>
        <color rgb="FF000000"/>
        <rFont val="Arial"/>
        <family val="2"/>
        <charset val="161"/>
      </rPr>
      <t>PLXND1</t>
    </r>
    <r>
      <rPr>
        <sz val="10"/>
        <color rgb="FF000000"/>
        <rFont val="Arial"/>
        <family val="2"/>
        <charset val="161"/>
      </rPr>
      <t>)||-1||CDS||1751203279||9966||85.29    19628722        19564834        b52458_FYBX02010521.1   FYBX02010521.1||2088965||2242008||CDS:ENSEBUP00000025774||1||CDS||2120780241||13||85.29 2088965 2242008 4.500000e-04    3</t>
    </r>
  </si>
  <si>
    <t>#1      100.0   a37575_26       b52458_FYBX02010521.1   r       2</t>
  </si>
  <si>
    <r>
      <t>a37575_26       26||2015408||2034967||ENSGALG00000041123 (</t>
    </r>
    <r>
      <rPr>
        <b/>
        <sz val="10"/>
        <color rgb="FF000000"/>
        <rFont val="Arial"/>
        <family val="2"/>
        <charset val="161"/>
      </rPr>
      <t>DSTYK</t>
    </r>
    <r>
      <rPr>
        <sz val="10"/>
        <color rgb="FF000000"/>
        <rFont val="Arial"/>
        <family val="2"/>
        <charset val="161"/>
      </rPr>
      <t>)||-1||CDS||1751052198||25234||69.68     2034967 2015408 b52458_FYBX02010521.1   FYBX02010521.1||2088965||2242008||CDS:ENSEBUP00000025774||1||CDS||2120780241||13||69.68 2088965 2242008 9.000000e-209   50</t>
    </r>
  </si>
  <si>
    <r>
      <t>a37575_26       26||2046877||2055559||ENSGALG00000034281 (</t>
    </r>
    <r>
      <rPr>
        <b/>
        <sz val="10"/>
        <color rgb="FF000000"/>
        <rFont val="Arial"/>
        <family val="2"/>
        <charset val="161"/>
      </rPr>
      <t>TMCC2</t>
    </r>
    <r>
      <rPr>
        <sz val="10"/>
        <color rgb="FF000000"/>
        <rFont val="Arial"/>
        <family val="2"/>
        <charset val="161"/>
      </rPr>
      <t>)||1||CDS||1751052048||25237||67.81      2046877 2055559 b52458_FYBX02010521.1   FYBX02010521.1||1860677||1958888||ENSEBUE00000065930||-1||CDS||2120780250||11||67.81    1958888 1860677 4.000000e-77    100</t>
    </r>
  </si>
  <si>
    <r>
      <t xml:space="preserve">Supplementary Table 24a: </t>
    </r>
    <r>
      <rPr>
        <sz val="11"/>
        <color theme="1"/>
        <rFont val="Arial"/>
        <family val="2"/>
        <charset val="161"/>
      </rPr>
      <t>Synmap between inshore hagfish scaffold FYBX02010521.1 and human genome (n=1)</t>
    </r>
  </si>
  <si>
    <t>https://genomevolution.org/r/144l9</t>
  </si>
  <si>
    <t>#1      50.0    a29349_1        b52458_FYBX02010521.1   r       1</t>
  </si>
  <si>
    <t>a29349_1        1||206224441||206225380||CDS:ENST00000367126.4:1||1||CDS||943796360||59175||61.75       206224441       206225380       b52458_FYBX02010521.1   FYBX02010521.1||1150987||1156766||CDS:ENSEBUP00000001835||1||CDS||2120780237||5||61.75  1150987 1156766 1.700000e-54    50</t>
  </si>
  <si>
    <t>#2      50.0    a29349_1        b52458_FYBX02010521.1   r       1</t>
  </si>
  <si>
    <t>a29349_1        1||205238078||205239012||CDS:ENST00000329800.7:2||1||CDS||943784642||58859||65.52       205238078       205239012       b52458_FYBX02010521.1   FYBX02010521.1||1860677||1958888||ENSEBUE00000065930||-1||CDS||2120780250||11||65.52    1958888 1860677 7.100000e-68    50</t>
  </si>
  <si>
    <t>#3      50.0    a29349_1        b52458_FYBX02010521.1   r       1</t>
  </si>
  <si>
    <t>a29349_1        1||2258581||2259042||CDS:ENST00000600779.1:1||1||CDS||943844294||2000||71.7     2258581 2259042 b52458_FYBX02010521.1   FYBX02010521.1||2084000||2088724||ENSEBUE00000005708||-1||CDS||2120780244||12||71.7     2088724 2084000 1.200000e-78    50</t>
  </si>
  <si>
    <t>#4      35.0    a29349_1        b52458_FYBX02010521.1   r       1</t>
  </si>
  <si>
    <t>a29349_1        1||48569306||48569878||CDS:ENST00000601108.1:1||1||CDS||943844295||23535||73.3  48569306        48569878        b52458_FYBX02010521.1   FYBX02010521.1||2084000||2088724||ENSEBUE00000005708||-1||CDS||2120780244||12||73.3     2088724 2084000 3.500000e-36    35</t>
  </si>
  <si>
    <t>#5      32.0    a29349_1        b52458_FYBX02010521.1   r       1</t>
  </si>
  <si>
    <t>a29349_1        1||205138291||205138960||CDS:ENST00000367160.4:3||-1||CDS||943796500||58843||80.0       205138960       205138291       b52458_FYBX02010521.1   FYBX02010521.1||2088965||2242008||CDS:ENSEBUP00000025774||1||CDS||2120780241||13||80.0  2088965 2242008 2.000000e-33    32</t>
  </si>
  <si>
    <t>#1      61.0    a29349_12       b52458_FYBX02010521.1   f       2</t>
  </si>
  <si>
    <r>
      <t>a29349_12       12||41966166||41967692||CDS:ENST00000298919.7:10 (</t>
    </r>
    <r>
      <rPr>
        <b/>
        <sz val="10"/>
        <color rgb="FF000000"/>
        <rFont val="Arial"/>
        <family val="2"/>
        <charset val="161"/>
      </rPr>
      <t>PDZRN4</t>
    </r>
    <r>
      <rPr>
        <sz val="10"/>
        <color rgb="FF000000"/>
        <rFont val="Arial"/>
        <family val="2"/>
        <charset val="161"/>
      </rPr>
      <t>)||1||CDS||944207292||152362||77.56      41966166        41967692        b52458_FYBX02010521.1   FYBX02010521.1||544819||696193||CDS:ENSEBUP00000003399||1||CDS||2120780238||1||77.56    544819  696193  3.300000e-34    33</t>
    </r>
  </si>
  <si>
    <r>
      <t>a29349_12       12||42499620||42499871||CDS:ENST00000280876.6:4 (</t>
    </r>
    <r>
      <rPr>
        <b/>
        <sz val="10"/>
        <color rgb="FF000000"/>
        <rFont val="Arial"/>
        <family val="2"/>
        <charset val="161"/>
      </rPr>
      <t>GXYLT1</t>
    </r>
    <r>
      <rPr>
        <sz val="10"/>
        <color rgb="FF000000"/>
        <rFont val="Arial"/>
        <family val="2"/>
        <charset val="161"/>
      </rPr>
      <t>)||-1||CDS||944206689||152371||69.8       42499871        42499620        b52458_FYBX02010521.1   FYBX02010521.1||934327||1000063||ENSEBUE00000079816||-1||CDS||2120780252||3||69.8       1000063 934327  1.600000e-32    61</t>
    </r>
  </si>
  <si>
    <t>#2      49.0    a29349_12       b52458_FYBX02010521.1   f       1</t>
  </si>
  <si>
    <r>
      <t>a29349_12       12||63543647||63544616||CDS:ENST00000299178.2:1 (</t>
    </r>
    <r>
      <rPr>
        <b/>
        <sz val="10"/>
        <color rgb="FF000000"/>
        <rFont val="Arial"/>
        <family val="2"/>
        <charset val="161"/>
      </rPr>
      <t>VTR1A</t>
    </r>
    <r>
      <rPr>
        <sz val="10"/>
        <color rgb="FF000000"/>
        <rFont val="Arial"/>
        <family val="2"/>
        <charset val="161"/>
      </rPr>
      <t>)||-1||CDS||944207357||165100||60.71      63544616        63543647        b52458_FYBX02010521.1   FYBX02010521.1||1150987||1156766||CDS:ENSEBUP00000001835||1||CDS||2120780237||5||60.71  1150987 1156766 1.000000e-49    49</t>
    </r>
  </si>
  <si>
    <t>#3      27.0    a29349_12       b52458_FYBX02010521.1   f       1</t>
  </si>
  <si>
    <r>
      <t>a29349_12       12||94975398||94976314||CDS:ENST00000261226.4:2 (</t>
    </r>
    <r>
      <rPr>
        <b/>
        <sz val="10"/>
        <color rgb="FF000000"/>
        <rFont val="Arial"/>
        <family val="2"/>
        <charset val="161"/>
      </rPr>
      <t>TMCC3</t>
    </r>
    <r>
      <rPr>
        <sz val="10"/>
        <color rgb="FF000000"/>
        <rFont val="Arial"/>
        <family val="2"/>
        <charset val="161"/>
      </rPr>
      <t>)||-1||CDS||944204703||170511||65.94      94976314        94975398        b52458_FYBX02010521.1   FYBX02010521.1||1860677||1958888||ENSEBUE00000065930||-1||CDS||2120780250||11||65.94    1958888 1860677 2.800000e-28    27</t>
    </r>
  </si>
  <si>
    <t>#1      27.0    a29349_21       b52458_FYBX02010521.1   r       1</t>
  </si>
  <si>
    <t>a29349_21       21||47612518||47613088||CDS:ENST00000594486.1:2||-1||CDS||945192152||459990||59.96      47613088        47612518        b52458_FYBX02010521.1   FYBX02010521.1||2084000||2088724||ENSEBUE00000005708||-1||CDS||2120780244||12||59.96    2088724 2084000 1.600000e-28    27</t>
  </si>
  <si>
    <t>#1      47.0    a29349_3        b52458_FYBX02010521.1   f       1</t>
  </si>
  <si>
    <r>
      <t>a29349_3        3||8808952||8809873||CDS:ENST00000316793.3:3 (</t>
    </r>
    <r>
      <rPr>
        <b/>
        <sz val="10"/>
        <color rgb="FF000000"/>
        <rFont val="Arial"/>
        <family val="2"/>
        <charset val="161"/>
      </rPr>
      <t>OTR</t>
    </r>
    <r>
      <rPr>
        <sz val="10"/>
        <color rgb="FF000000"/>
        <rFont val="Arial"/>
        <family val="2"/>
        <charset val="161"/>
      </rPr>
      <t>)||-1||CDS||945266713||477489||63.22 8809873 8808952 b52458_FYBX02010521.1   FYBX02010521.1||1150987||1156766||CDS:ENSEBUP00000001835||1||CDS||2120780237||5||63.22  1150987 1156766 7.800000e-48    47</t>
    </r>
  </si>
  <si>
    <t>#2      35.0    a29349_3        b52458_FYBX02010521.1   f       1</t>
  </si>
  <si>
    <r>
      <t>a29349_3        3||129389173||129390107||CDS:ENST00000329333.5:2 (</t>
    </r>
    <r>
      <rPr>
        <b/>
        <sz val="10"/>
        <color rgb="FF000000"/>
        <rFont val="Arial"/>
        <family val="2"/>
        <charset val="161"/>
      </rPr>
      <t>TMCC1</t>
    </r>
    <r>
      <rPr>
        <sz val="10"/>
        <color rgb="FF000000"/>
        <rFont val="Arial"/>
        <family val="2"/>
        <charset val="161"/>
      </rPr>
      <t>)||-1||CDS||945267902||505619||72.68     129390107       129389173       b52458_FYBX02010521.1   FYBX02010521.1||1860677||1958888||ENSEBUE00000065930||-1||CDS||2120780250||11||72.68    1958888 1860677 3.700000e-36    35</t>
    </r>
  </si>
  <si>
    <t>#3      31.0    a29349_3        b52458_FYBX02010521.1   f       1</t>
  </si>
  <si>
    <r>
      <t>a29349_3        3||73432516||73434081||CDS:ENST00000263666.4:10 (</t>
    </r>
    <r>
      <rPr>
        <b/>
        <sz val="10"/>
        <color rgb="FF000000"/>
        <rFont val="Arial"/>
        <family val="2"/>
        <charset val="161"/>
      </rPr>
      <t>PDZRN3</t>
    </r>
    <r>
      <rPr>
        <sz val="10"/>
        <color rgb="FF000000"/>
        <rFont val="Arial"/>
        <family val="2"/>
        <charset val="161"/>
      </rPr>
      <t>)||-1||CDS||945260652||497582||70.5       73434081        73432516        b52458_FYBX02010521.1   FYBX02010521.1||544819||696193||CDS:ENSEBUP00000003399||1||CDS||2120780238||1||70.5     544819  696193  2.700000e-32    31</t>
    </r>
  </si>
  <si>
    <t>#4      31.0    a29349_3        b52458_FYBX02010521.1   f       1</t>
  </si>
  <si>
    <r>
      <t>a29349_3        3||73004249||73004500||CDS:ENST00000389617.4:4 (</t>
    </r>
    <r>
      <rPr>
        <b/>
        <sz val="10"/>
        <color rgb="FF000000"/>
        <rFont val="Arial"/>
        <family val="2"/>
        <charset val="161"/>
      </rPr>
      <t>GXYLT2</t>
    </r>
    <r>
      <rPr>
        <sz val="10"/>
        <color rgb="FF000000"/>
        <rFont val="Arial"/>
        <family val="2"/>
        <charset val="161"/>
      </rPr>
      <t>)||1||CDS||945274223||497526||73.78        73004249        73004500        b52458_FYBX02010521.1   FYBX02010521.1||934327||1000063||ENSEBUE00000079816||-1||CDS||2120780252||3||73.78      1000063 934327  2.800000e-32    31</t>
    </r>
  </si>
  <si>
    <t>#1      34.0    a29349_X        b52458_FYBX02010521.1   r       1</t>
  </si>
  <si>
    <t>a29349_X        X||153170986||153171890||CDS:ENST00000370049.1:2||1||CDS||945962351||720366||70.05      153170986       153171890       b52458_FYBX02010521.1   FYBX02010521.1||1150987||1156766||CDS:ENSEBUP00000001835||1||CDS||2120780237||5||70.05  1150987 1156766 5.000000e-35    34</t>
  </si>
  <si>
    <t>#2      34.0    a29349_X        b52458_FYBX02010521.1   r       1</t>
  </si>
  <si>
    <t>a29349_X        X||153068808||153070355||CDS:ENST00000164640.4:8||-1||CDS||945955730||720109||70.95     153070355       153068808       b52458_FYBX02010521.1   FYBX02010521.1||544819||696193||CDS:ENSEBUP00000003399||1||CDS||2120780238||1||70.95    544819  696193  3.700000e-35    34</t>
  </si>
  <si>
    <r>
      <t xml:space="preserve">Supplementary Table 24b: </t>
    </r>
    <r>
      <rPr>
        <sz val="11"/>
        <color theme="1"/>
        <rFont val="Arial"/>
        <family val="2"/>
        <charset val="161"/>
      </rPr>
      <t>Synmap between inshore hagfish scaffold FYBX02010521.1 and human genome (n=2)</t>
    </r>
  </si>
  <si>
    <t>https://genomevolution.org/r/144lc</t>
  </si>
  <si>
    <r>
      <t xml:space="preserve">a29349_12       12||41966166||41967692||CDS:ENST00000298919.7:10 </t>
    </r>
    <r>
      <rPr>
        <b/>
        <sz val="10"/>
        <color rgb="FF000000"/>
        <rFont val="Arial"/>
        <family val="2"/>
        <charset val="161"/>
      </rPr>
      <t>(PDZRN4)</t>
    </r>
    <r>
      <rPr>
        <sz val="10"/>
        <color rgb="FF000000"/>
        <rFont val="Arial"/>
        <family val="2"/>
        <charset val="161"/>
      </rPr>
      <t>||1||CDS||944207292||152362||77.56      41966166        41967692        b52458_FYBX02010521.1   FYBX02010521.1||544819||696193||CDS:ENSEBUP00000003399||1||CDS||2120780238||1||77.56    544819  696193  3.300000e-34    33</t>
    </r>
  </si>
  <si>
    <r>
      <t xml:space="preserve">a29349_12       12||42499620||42499871||CDS:ENST00000280876.6:4 </t>
    </r>
    <r>
      <rPr>
        <b/>
        <sz val="10"/>
        <color rgb="FF000000"/>
        <rFont val="Arial"/>
        <family val="2"/>
        <charset val="161"/>
      </rPr>
      <t>(GXYLT1)</t>
    </r>
    <r>
      <rPr>
        <sz val="10"/>
        <color rgb="FF000000"/>
        <rFont val="Arial"/>
        <family val="2"/>
        <charset val="161"/>
      </rPr>
      <t>||-1||CDS||944206689||152371||69.8       42499871        42499620        b52458_FYBX02010521.1   FYBX02010521.1||934327||1000063||ENSEBUE00000079816||-1||CDS||2120780252||3||69.8       1000063 934327  1.600000e-32    61</t>
    </r>
  </si>
  <si>
    <r>
      <t xml:space="preserve">Supplementary Table 25a: </t>
    </r>
    <r>
      <rPr>
        <sz val="11"/>
        <color theme="1"/>
        <rFont val="Arial"/>
        <family val="2"/>
        <charset val="161"/>
      </rPr>
      <t>Synmap between inshore hagfish scaffold FYBX02010841.1 and lamprey scaffolds 10, 27, 49 (n=1)</t>
    </r>
  </si>
  <si>
    <t>https://genomevolution.org/r/147fn</t>
  </si>
  <si>
    <t>#1      98.0    a37395_scaf_00010       b52457_FYBX02010841.1   f       3</t>
  </si>
  <si>
    <t>a37395_scaf_00010       scaf_00010||8741743||8782226||PMZ_0028261-RA||-1||CDS||1720939024||159||77.16   8782226 8741743 b52457_FYBX02010841.1   FYBX02010841.1||1246093||1539919||CDS:ENSEBUP00000001071||-1||CDS||2120780271||10||77.16        1539919 1246093 4.300000e-164   50</t>
  </si>
  <si>
    <t>a37395_scaf_00010       scaf_00010||8939815||8962597||PMZ_0000247-RA||-1||CDS||1720937668||161||62.34   8962597 8939815 b52457_FYBX02010841.1   FYBX02010841.1||1976951||2072412||CDS:ENSEBUP00000021678||-1||CDS||2120780280||14||62.34        2072412 1976951 1.100000e-11    61</t>
  </si>
  <si>
    <t>a37395_scaf_00010       scaf_00010||8991578||9010668||PMZ_0017711-RA||1||CDS||1720938539||163||60.44    8991578 9010668 b52457_FYBX02010841.1   FYBX02010841.1||2143481||2257916||ENSEBUE00000022200||1||CDS||2120780285||16||60.44     2143481 2257916 4.500000e-38    98</t>
  </si>
  <si>
    <t>#2      50.0    a37395_scaf_00010       b52457_FYBX02010841.1   f       1</t>
  </si>
  <si>
    <t>a37395_scaf_00010       scaf_00010||12654136||12675190||PMZ_0013447-RA||1||CDS||1720938423||218||61.76  12654136        12675190        b52457_FYBX02010841.1   FYBX02010841.1||2973784||2997607||CDS:ENSEBUP00000012531||-1||CDS||2120780277||21||61.76        2997607 2973784 7.500000e-62    50</t>
  </si>
  <si>
    <t>#3      46.0    a37395_scaf_00010       b52457_FYBX02010841.1   f       1</t>
  </si>
  <si>
    <t>a37395_scaf_00010       scaf_00010||10188271||10207371||PMZ_0004052-RA||-1||CDS||1720937942||176||69.74 10207371        10188271        b52457_FYBX02010841.1   FYBX02010841.1||1068094||1110748||ENSEBUE00000037287||-1||CDS||2120780289||9||69.74     1110748 1068094 1.600000e-47    46</t>
  </si>
  <si>
    <t>#1      50.0    a37395_scaf_00010       b52457_FYBX02010841.1   r       1</t>
  </si>
  <si>
    <t>#2      50.0    a37395_scaf_00010       b52457_FYBX02010841.1   r       1</t>
  </si>
  <si>
    <t>#3      46.0    a37395_scaf_00010       b52457_FYBX02010841.1   r       2</t>
  </si>
  <si>
    <t>a37395_scaf_00010       scaf_00010||10518896||10544594||PMZ_0004060-RA||-1||CDS||1720938036||182||75.0  10544594        10518896        b52457_FYBX02010841.1   FYBX02010841.1||1055178||1059691||ENSEBUE00000052337||1||CDS||2120780293||8||75.0       1055178 1059691 9.900000e-04    46</t>
  </si>
  <si>
    <t>#4      37.0    a37395_scaf_00010       b52457_FYBX02010841.1   r       1</t>
  </si>
  <si>
    <t>a37395_scaf_00010       scaf_00010||8991578||9010668||PMZ_0017711-RA||1||CDS||1720938539||163||60.44    8991578 9010668 b52457_FYBX02010841.1   FYBX02010841.1||2143481||2257916||ENSEBUE00000022200||1||CDS||2120780285||16||60.44     2143481 2257916 4.500000e-38    37</t>
  </si>
  <si>
    <t>#1      48.0    a37395_scaf_00027       b52457_FYBX02010841.1   f       1</t>
  </si>
  <si>
    <t>a37395_scaf_00027       scaf_00027||897817||932451||PMZ_0030998-RA||1||CDS||1720942212||323||68.47      897817  932451  b52457_FYBX02010841.1   FYBX02010841.1||1246093||1539919||CDS:ENSEBUP00000001071||-1||CDS||2120780271||10||68.47        1539919 1246093 1.100000e-48    48</t>
  </si>
  <si>
    <t>#2      32.0    a37395_scaf_00027       b52457_FYBX02010841.1   f       1</t>
  </si>
  <si>
    <t>a37395_scaf_00027       scaf_00027||6293186||6301948||PMZ_0003232-RA||1||CDS||1720940973||388||68.92    6293186 6301948 b52457_FYBX02010841.1   FYBX02010841.1||2973784||2997607||CDS:ENSEBUP00000012531||-1||CDS||2120780277||21||68.92        2997607 2973784 2.400000e-33    32</t>
  </si>
  <si>
    <t>#1      48.0    a37395_scaf_00027       b52457_FYBX02010841.1   r       1</t>
  </si>
  <si>
    <t>#2      32.0    a37395_scaf_00027       b52457_FYBX02010841.1   r       1</t>
  </si>
  <si>
    <r>
      <t xml:space="preserve">Supplementary Table 25a: </t>
    </r>
    <r>
      <rPr>
        <sz val="11"/>
        <color theme="1"/>
        <rFont val="Arial"/>
        <family val="2"/>
        <charset val="161"/>
      </rPr>
      <t>Synmap between inshore hagfish scaffold FYBX02010841.1 and lamprey scaffolds 10, 27, 49 (n=2)</t>
    </r>
  </si>
  <si>
    <t xml:space="preserve"> https://genomevolution.org/r/147fo</t>
  </si>
  <si>
    <r>
      <t>a37395_scaf_00010       scaf_00010||8741743||8782226||PMZ_0028261-RA (</t>
    </r>
    <r>
      <rPr>
        <b/>
        <sz val="10"/>
        <color rgb="FF000000"/>
        <rFont val="Arial"/>
        <family val="2"/>
        <charset val="161"/>
      </rPr>
      <t>FRMD4A</t>
    </r>
    <r>
      <rPr>
        <sz val="10"/>
        <color rgb="FF000000"/>
        <rFont val="Arial"/>
        <family val="2"/>
        <charset val="161"/>
      </rPr>
      <t>)||-1||CDS||1720939024||159||77.16   8782226 8741743 b52457_FYBX02010841.1   FYBX02010841.1||1246093||1539919||CDS:ENSEBUP00000001071||-1||CDS||2120780271||10||77.16        1539919 1246093 4.300000e-164   50</t>
    </r>
  </si>
  <si>
    <r>
      <t>a37395_scaf_00010       scaf_00010||8939815||8962597||PMZ_0000247-RA (</t>
    </r>
    <r>
      <rPr>
        <b/>
        <sz val="10"/>
        <color rgb="FF000000"/>
        <rFont val="Arial"/>
        <family val="2"/>
        <charset val="161"/>
      </rPr>
      <t>FAM107B</t>
    </r>
    <r>
      <rPr>
        <sz val="10"/>
        <color rgb="FF000000"/>
        <rFont val="Arial"/>
        <family val="2"/>
        <charset val="161"/>
      </rPr>
      <t>)||-1||CDS||1720937668||161||62.34   8962597 8939815 b52457_FYBX02010841.1   FYBX02010841.1||1976951||2072412||CDS:ENSEBUP00000021678||-1||CDS||2120780280||14||62.34        2072412 1976951 1.100000e-11    61</t>
    </r>
  </si>
  <si>
    <r>
      <t>a37395_scaf_00010       scaf_00010||8991578||9010668||PMZ_0017711-RA (</t>
    </r>
    <r>
      <rPr>
        <b/>
        <sz val="10"/>
        <color rgb="FF000000"/>
        <rFont val="Arial"/>
        <family val="2"/>
        <charset val="161"/>
      </rPr>
      <t>ASB14</t>
    </r>
    <r>
      <rPr>
        <sz val="10"/>
        <color rgb="FF000000"/>
        <rFont val="Arial"/>
        <family val="2"/>
        <charset val="161"/>
      </rPr>
      <t>)||1||CDS||1720938539||163||60.44    8991578 9010668 b52457_FYBX02010841.1   FYBX02010841.1||2143481||2257916||ENSEBUE00000022200||1||CDS||2120780285||16||60.44     2143481 2257916 4.500000e-38    98</t>
    </r>
  </si>
  <si>
    <r>
      <t xml:space="preserve">Supplementary Table 26a: </t>
    </r>
    <r>
      <rPr>
        <sz val="11"/>
        <color theme="1"/>
        <rFont val="Arial"/>
        <family val="2"/>
        <charset val="161"/>
      </rPr>
      <t>Synmap between inshore hagfish scaffold FYBX02010841.1 and zebrafish genome (n=1)</t>
    </r>
  </si>
  <si>
    <t>https://genomevolution.org/r/144li</t>
  </si>
  <si>
    <t>#1      50.0    a23058_1        b52457_FYBX02010841.1   f       1</t>
  </si>
  <si>
    <t>a23058_1        1||30191939||30406008||ENSDART00000085370||-1||CDS||471257509||956||71.95       30406008        30191939        b52457_FYBX02010841.1   FYBX02010841.1||3076571||3166473||CDS:ENSEBUP00000011088||-1||CDS||2120780276||23||71.95        3166473 3076571 4.400000e-101   50</t>
  </si>
  <si>
    <t>#1      50.0    a23058_11       b52457_FYBX02010841.1   r       1</t>
  </si>
  <si>
    <t>a23058_11       11||43664191||43677435||ENSDART00000019008||1||CDS||471269335||4803||59.54      43664191        43677435        b52457_FYBX02010841.1   FYBX02010841.1||2143481||2257916||ENSEBUE00000022200||1||CDS||2120780285||16||59.54     2143481 2257916 5.000000e-57    50</t>
  </si>
  <si>
    <t>#1      50.0    a23058_13       b52457_FYBX02010841.1   f       1</t>
  </si>
  <si>
    <t>a23058_13       13||27602750||27844705||ENSDART00000102232||-1||CDS||471280436||7353||71.07     27844705        27602750        b52457_FYBX02010841.1   FYBX02010841.1||3076571||3166473||CDS:ENSEBUP00000011088||-1||CDS||2120780276||23||71.07        3166473 3076571 2.400000e-96    50</t>
  </si>
  <si>
    <t>#1      50.0    a23058_18       b52457_FYBX02010841.1   r       1</t>
  </si>
  <si>
    <t>a23058_18       18||7967976||8119764||ENSDART00000093131||-1||CDS||471305212||14047||67.5       8119764 7967976 b52457_FYBX02010841.1   FYBX02010841.1||1246093||1539919||CDS:ENSEBUP00000001071||-1||CDS||2120780271||10||67.5 1539919 1246093 1.000000e-250   50</t>
  </si>
  <si>
    <t>#1      43.0    a23058_2        b52457_FYBX02010841.1   f       1</t>
  </si>
  <si>
    <t>a23058_2        2||43116690||43183603||ENSDART00000084303||-1||CDS||471316629||18438||70.66     43183603        43116690        b52457_FYBX02010841.1   FYBX02010841.1||3076571||3166473||CDS:ENSEBUP00000011088||-1||CDS||2120780276||23||70.66        3166473 3076571 2.400000e-44    43</t>
  </si>
  <si>
    <t>#1      43.0    a23058_22       b52457_FYBX02010841.1   r       2</t>
  </si>
  <si>
    <r>
      <t>a23058_22       22||10757122||10768199||ENSDART00000038465 (</t>
    </r>
    <r>
      <rPr>
        <b/>
        <sz val="10"/>
        <color rgb="FF000000"/>
        <rFont val="Arial"/>
        <family val="2"/>
        <charset val="161"/>
      </rPr>
      <t>RASSF1</t>
    </r>
    <r>
      <rPr>
        <sz val="10"/>
        <color rgb="FF000000"/>
        <rFont val="Arial"/>
        <family val="2"/>
        <charset val="161"/>
      </rPr>
      <t>)||1||CDS||471334984||23165||59.94     10757122        10768199        b52457_FYBX02010841.1   FYBX02010841.1||1068094||1110748||ENSEBUE00000037287||-1||CDS||2120780289||9||59.94     1110748 1068094 2.500000e-25    24</t>
    </r>
  </si>
  <si>
    <r>
      <t>a23058_22       22||10771004||10773279||ENSDART00000105835 (</t>
    </r>
    <r>
      <rPr>
        <b/>
        <sz val="10"/>
        <color rgb="FF000000"/>
        <rFont val="Arial"/>
        <family val="2"/>
        <charset val="161"/>
      </rPr>
      <t>TUSC2b</t>
    </r>
    <r>
      <rPr>
        <sz val="10"/>
        <color rgb="FF000000"/>
        <rFont val="Arial"/>
        <family val="2"/>
        <charset val="161"/>
      </rPr>
      <t>)||1||CDS||471336407||23171||67.43     10771004        10773279        b52457_FYBX02010841.1   FYBX02010841.1||1033988||1039074||ENSEBUE00000102010||1||CDS||2120780301||7||67.43      1033988 1039074 4.000000e-23    43</t>
    </r>
  </si>
  <si>
    <t>#1      50.0    a23058_23       b52457_FYBX02010841.1   f       1</t>
  </si>
  <si>
    <r>
      <t>a23058_23       23||839137||878342||ENSDART00000084373(</t>
    </r>
    <r>
      <rPr>
        <b/>
        <sz val="10"/>
        <color rgb="FF000000"/>
        <rFont val="Arial"/>
        <family val="2"/>
        <charset val="161"/>
      </rPr>
      <t>frmd4bb</t>
    </r>
    <r>
      <rPr>
        <sz val="10"/>
        <color rgb="FF000000"/>
        <rFont val="Arial"/>
        <family val="2"/>
        <charset val="161"/>
      </rPr>
      <t>)||1||CDS||471341988||24268||67.5  839137  878342  b52457_FYBX02010841.1   FYBX02010841.1||1246093||1539919||CDS:ENSEBUP00000001071||-1||CDS||2120780271||10||67.5 1539919 1246093 3.800000e-160   50</t>
    </r>
  </si>
  <si>
    <t>#2      44.0    a23058_23       b52457_FYBX02010841.1   f       1</t>
  </si>
  <si>
    <r>
      <t>a23058_23       23||19778964||19789097||ENSDART00000127543 (</t>
    </r>
    <r>
      <rPr>
        <b/>
        <sz val="10"/>
        <color rgb="FF000000"/>
        <rFont val="Arial"/>
        <family val="2"/>
        <charset val="161"/>
      </rPr>
      <t>ASB14</t>
    </r>
    <r>
      <rPr>
        <sz val="10"/>
        <color rgb="FF000000"/>
        <rFont val="Arial"/>
        <family val="2"/>
        <charset val="161"/>
      </rPr>
      <t>)||-1||CDS||471343592||24813||59.68    19789097        19778964        b52457_FYBX02010841.1   FYBX02010841.1||2143481||2257916||ENSEBUE00000022200||1||CDS||2120780285||16||59.68     2143481 2257916 4.100000e-45    44</t>
    </r>
  </si>
  <si>
    <t>#3      39.0    a23058_23       b52457_FYBX02010841.1   f       1</t>
  </si>
  <si>
    <r>
      <t>a23058_23       23||18697746||18714073||ENSDART00000104545 (</t>
    </r>
    <r>
      <rPr>
        <b/>
        <sz val="10"/>
        <color rgb="FF000000"/>
        <rFont val="Arial"/>
        <family val="2"/>
        <charset val="161"/>
      </rPr>
      <t>VTR2Ab</t>
    </r>
    <r>
      <rPr>
        <sz val="10"/>
        <color rgb="FF000000"/>
        <rFont val="Arial"/>
        <family val="2"/>
        <charset val="161"/>
      </rPr>
      <t>)||1||CDS||471342452||24760||61.54     18697746        18714073        b52457_FYBX02010841.1   FYBX02010841.1||2973784||2997607||CDS:ENSEBUP00000012531||-1||CDS||2120780277||21||61.54        2997607 2973784 6.600000e-40    39</t>
    </r>
  </si>
  <si>
    <t>#4      29.0    a23058_23       b52457_FYBX02010841.1   f       1</t>
  </si>
  <si>
    <r>
      <t>a23058_23       23||41588451||41702158||ENSDART00000102879 (</t>
    </r>
    <r>
      <rPr>
        <b/>
        <sz val="10"/>
        <color rgb="FF000000"/>
        <rFont val="Arial"/>
        <family val="2"/>
        <charset val="161"/>
      </rPr>
      <t>SCUBE3</t>
    </r>
    <r>
      <rPr>
        <sz val="10"/>
        <color rgb="FF000000"/>
        <rFont val="Arial"/>
        <family val="2"/>
        <charset val="161"/>
      </rPr>
      <t>)||-1||CDS||471342272||25615||66.96    41702158        41588451        b52457_FYBX02010841.1   FYBX02010841.1||355503||655253||CDS:ENSEBUP00000019638||-1||CDS||2120780278||1||66.96   655253  355503  1.100000e-29    29</t>
    </r>
  </si>
  <si>
    <t>#1      42.0    a23058_25       b52457_FYBX02010841.1   f       2</t>
  </si>
  <si>
    <r>
      <t>a23058_25       25||28611284||28678442||ENSDART00000103519 (</t>
    </r>
    <r>
      <rPr>
        <b/>
        <sz val="10"/>
        <color rgb="FF000000"/>
        <rFont val="Arial"/>
        <family val="2"/>
        <charset val="161"/>
      </rPr>
      <t>WASLA</t>
    </r>
    <r>
      <rPr>
        <sz val="10"/>
        <color rgb="FF000000"/>
        <rFont val="Arial"/>
        <family val="2"/>
        <charset val="161"/>
      </rPr>
      <t>)||1||CDS||471351917||27812||68.85     28611284        28678442        b52457_FYBX02010841.1   FYBX02010841.1||1976951||2041621||ENSEBUE00000120983||-1||CDS||2120780307||15||68.85    2041621 1976951 3.400000e-04    3</t>
    </r>
  </si>
  <si>
    <r>
      <t>a23058_25       25||28691126||28708880||ENSDART00000067104 (</t>
    </r>
    <r>
      <rPr>
        <b/>
        <sz val="10"/>
        <color rgb="FF000000"/>
        <rFont val="Arial"/>
        <family val="2"/>
        <charset val="161"/>
      </rPr>
      <t>ASB1a</t>
    </r>
    <r>
      <rPr>
        <sz val="10"/>
        <color rgb="FF000000"/>
        <rFont val="Arial"/>
        <family val="2"/>
        <charset val="161"/>
      </rPr>
      <t>)||-1||CDS||471351186||27815||59.61    28708880        28691126        b52457_FYBX02010841.1   FYBX02010841.1||2143481||2257916||ENSEBUE00000022200||1||CDS||2120780285||16||59.61     2143481 2257916 2.300000e-40    42</t>
    </r>
  </si>
  <si>
    <t>#2      30.0    a23058_25       b52457_FYBX02010841.1   f       1</t>
  </si>
  <si>
    <t>a23058_25       25||1040335||1052974||ENSDART00000127394 (uncharacterised)||1||CDS||471352960||27037||65.23       1040335 1052974 b52457_FYBX02010841.1   FYBX02010841.1||3076571||3166473||CDS:ENSEBUP00000011088||-1||CDS||2120780276||23||65.23        3166473 3076571 4.900000e-31    30</t>
  </si>
  <si>
    <t>#1      50.0    a23058_4        b52457_FYBX02010841.1   f       1</t>
  </si>
  <si>
    <r>
      <t>a23058_4        4||25143681||25165156||ENSDART00000039877 (</t>
    </r>
    <r>
      <rPr>
        <b/>
        <sz val="10"/>
        <color rgb="FF000000"/>
        <rFont val="Arial"/>
        <family val="2"/>
        <charset val="161"/>
      </rPr>
      <t>SCYL2</t>
    </r>
    <r>
      <rPr>
        <sz val="10"/>
        <color rgb="FF000000"/>
        <rFont val="Arial"/>
        <family val="2"/>
        <charset val="161"/>
      </rPr>
      <t>)||1||CDS||471361893||31214||65.47      25143681        25165156        b52457_FYBX02010841.1   FYBX02010841.1||748026||775494||ENSEBUE00000069211||1||CDS||2120780297||6||65.47        748026  775494  1.200000e-79    50</t>
    </r>
  </si>
  <si>
    <t>#2      50.0    a23058_4        b52457_FYBX02010841.1   f       1</t>
  </si>
  <si>
    <r>
      <t>a23058_4        4||7978110||8079458||ENSDART00000091876 (</t>
    </r>
    <r>
      <rPr>
        <b/>
        <sz val="10"/>
        <color rgb="FF000000"/>
        <rFont val="Arial"/>
        <family val="2"/>
        <charset val="161"/>
      </rPr>
      <t>SCUBE1</t>
    </r>
    <r>
      <rPr>
        <sz val="10"/>
        <color rgb="FF000000"/>
        <rFont val="Arial"/>
        <family val="2"/>
        <charset val="161"/>
      </rPr>
      <t>)||-1||CDS||471362832||30561||74.44       8079458 7978110 b52457_FYBX02010841.1   FYBX02010841.1||355503||655253||CDS:ENSEBUP00000019638||-1||CDS||2120780278||1||74.44   655253  355503  1.100000e-138   50</t>
    </r>
  </si>
  <si>
    <t>#3      37.0    a23058_4        b52457_FYBX02010841.1   f       1</t>
  </si>
  <si>
    <r>
      <t>a23058_4        4||8282344||8284966||ENSDART00000067309 (</t>
    </r>
    <r>
      <rPr>
        <b/>
        <sz val="10"/>
        <color rgb="FF000000"/>
        <rFont val="Arial"/>
        <family val="2"/>
        <charset val="161"/>
      </rPr>
      <t>VTR1Ab</t>
    </r>
    <r>
      <rPr>
        <sz val="10"/>
        <color rgb="FF000000"/>
        <rFont val="Arial"/>
        <family val="2"/>
        <charset val="161"/>
      </rPr>
      <t>)||-1||CDS||471362478||30571||60.09       8284966 8282344 b52457_FYBX02010841.1   FYBX02010841.1||2973784||2997607||CDS:ENSEBUP00000012531||-1||CDS||2120780277||21||60.09        2997607 2973784 2.700000e-38    37</t>
    </r>
  </si>
  <si>
    <t>#1      50.0    a23058_6        b52457_FYBX02010841.1   f       1</t>
  </si>
  <si>
    <r>
      <t>a23058_6        6||46606018||46623994||ENSDART00000064853 (</t>
    </r>
    <r>
      <rPr>
        <b/>
        <sz val="10"/>
        <color rgb="FF000000"/>
        <rFont val="Arial"/>
        <family val="2"/>
        <charset val="161"/>
      </rPr>
      <t>OTRb</t>
    </r>
    <r>
      <rPr>
        <sz val="10"/>
        <color rgb="FF000000"/>
        <rFont val="Arial"/>
        <family val="2"/>
        <charset val="161"/>
      </rPr>
      <t>)||1||CDS||471379697||35866||63.1       46606018        46623994        b52457_FYBX02010841.1   FYBX02010841.1||2973784||2997607||CDS:ENSEBUP00000012531||-1||CDS||2120780277||21||63.1 2997607 2973784 1.000000e-58    50</t>
    </r>
  </si>
  <si>
    <t>#2      50.0    a23058_6        b52457_FYBX02010841.1   f       1</t>
  </si>
  <si>
    <r>
      <t>a23058_6        6||43183373||43230269||ENSDART00000061947(</t>
    </r>
    <r>
      <rPr>
        <b/>
        <sz val="10"/>
        <color rgb="FF000000"/>
        <rFont val="Arial"/>
        <family val="2"/>
        <charset val="161"/>
      </rPr>
      <t>frmd4ba</t>
    </r>
    <r>
      <rPr>
        <sz val="10"/>
        <color rgb="FF000000"/>
        <rFont val="Arial"/>
        <family val="2"/>
        <charset val="161"/>
      </rPr>
      <t>)||-1||CDS||471379646||35813||63.66     43230269        43183373        b52457_FYBX02010841.1   FYBX02010841.1||1246093||1539919||CDS:ENSEBUP00000001071||-1||CDS||2120780271||10||63.66        1539919 1246093 1.100000e-159   50</t>
    </r>
  </si>
  <si>
    <t>#3      46.0    a23058_6        b52457_FYBX02010841.1   f       1</t>
  </si>
  <si>
    <r>
      <t>a23058_6        6||58374317||58398506||ENSDART00000130440 (</t>
    </r>
    <r>
      <rPr>
        <b/>
        <sz val="10"/>
        <color rgb="FF000000"/>
        <rFont val="Arial"/>
        <family val="2"/>
        <charset val="161"/>
      </rPr>
      <t>KCNQ2</t>
    </r>
    <r>
      <rPr>
        <sz val="10"/>
        <color rgb="FF000000"/>
        <rFont val="Arial"/>
        <family val="2"/>
        <charset val="161"/>
      </rPr>
      <t>)||1||CDS||471382300||36114||71.05      58374317        58398506        b52457_FYBX02010841.1   FYBX02010841.1||3076571||3166473||CDS:ENSEBUP00000011088||-1||CDS||2120780276||23||71.05        3166473 3076571 1.800000e-47    46</t>
    </r>
  </si>
  <si>
    <t>#4      27.0    a23058_6        b52457_FYBX02010841.1   f       1</t>
  </si>
  <si>
    <r>
      <t>a23058_6        6||54072531||54076193||ENSDART00000074810 (</t>
    </r>
    <r>
      <rPr>
        <b/>
        <sz val="10"/>
        <color rgb="FF000000"/>
        <rFont val="Arial"/>
        <family val="2"/>
        <charset val="161"/>
      </rPr>
      <t>TUSC2a</t>
    </r>
    <r>
      <rPr>
        <sz val="10"/>
        <color rgb="FF000000"/>
        <rFont val="Arial"/>
        <family val="2"/>
        <charset val="161"/>
      </rPr>
      <t>)||-1||CDS||471380013||36041||70.29     54076193        54072531        b52457_FYBX02010841.1   FYBX02010841.1||1033988||1039074||ENSEBUE00000102010||1||CDS||2120780301||7||70.29      1033988 1039074 6.200000e-28    27</t>
    </r>
  </si>
  <si>
    <t>#1      50.0    a23058_7        b52457_FYBX02010841.1   f       1</t>
  </si>
  <si>
    <r>
      <t>a23058_7        7||74841691||74845100||ENSDART00000121691 (</t>
    </r>
    <r>
      <rPr>
        <b/>
        <sz val="10"/>
        <color rgb="FF000000"/>
        <rFont val="Arial"/>
        <family val="2"/>
        <charset val="161"/>
      </rPr>
      <t>SLC35C1</t>
    </r>
    <r>
      <rPr>
        <sz val="10"/>
        <color rgb="FF000000"/>
        <rFont val="Arial"/>
        <family val="2"/>
        <charset val="161"/>
      </rPr>
      <t>)||-1||CDS||471388226||38184||62.9      74845100        74841691        b52457_FYBX02010841.1   FYBX02010841.1||681741||709039||ENSEBUE00000039483||1||CDS||2120780291||5||62.9 681741  709039  2.200000e-66    50</t>
    </r>
  </si>
  <si>
    <t>#2      50.0    a23058_7        b52457_FYBX02010841.1   f       1</t>
  </si>
  <si>
    <r>
      <t>a23058_7        7||29906355||29947295||ENSDART00000054366 (</t>
    </r>
    <r>
      <rPr>
        <b/>
        <sz val="10"/>
        <color rgb="FF000000"/>
        <rFont val="Arial"/>
        <family val="2"/>
        <charset val="161"/>
      </rPr>
      <t>SCUBE2</t>
    </r>
    <r>
      <rPr>
        <sz val="10"/>
        <color rgb="FF000000"/>
        <rFont val="Arial"/>
        <family val="2"/>
        <charset val="161"/>
      </rPr>
      <t>)||-1||CDS||471385492||37172||71.71     29947295        29906355        b52457_FYBX02010841.1   FYBX02010841.1||355503||655253||CDS:ENSEBUP00000019638||-1||CDS||2120780278||1||71.71   655253  355503  4.100000e-120   50</t>
    </r>
  </si>
  <si>
    <t>#3      31.0    a23058_7        b52457_FYBX02010841.1   f       1</t>
  </si>
  <si>
    <r>
      <t>a23058_7        7||50012830||50113707||ENSDART00000083514 (</t>
    </r>
    <r>
      <rPr>
        <b/>
        <sz val="10"/>
        <color rgb="FF000000"/>
        <rFont val="Arial"/>
        <family val="2"/>
        <charset val="161"/>
      </rPr>
      <t>KCNQ1</t>
    </r>
    <r>
      <rPr>
        <sz val="10"/>
        <color rgb="FF000000"/>
        <rFont val="Arial"/>
        <family val="2"/>
        <charset val="161"/>
      </rPr>
      <t>)||1||CDS||471386386||37712||66.02      50012830        50113707        b52457_FYBX02010841.1   FYBX02010841.1||3076571||3166473||CDS:ENSEBUP00000011088||-1||CDS||2120780276||23||66.02        3166473 3076571 2.500000e-32    31</t>
    </r>
  </si>
  <si>
    <t>#1      50.0    a23058_8        b52457_FYBX02010841.1   f       1</t>
  </si>
  <si>
    <t>a23058_8        8||26220980||26275107||ENSDART00000131736||-1||CDS||471395361||39266||70.77     26275107        26220980        b52457_FYBX02010841.1   FYBX02010841.1||3076571||3166473||CDS:ENSEBUP00000011088||-1||CDS||2120780276||23||70.77        3166473 3076571 1.100000e-79    50</t>
  </si>
  <si>
    <t>#1      43.0    a23058_Zv9_NA546        b52457_FYBX02010841.1   f       1</t>
  </si>
  <si>
    <t>a23058_Zv9_NA546        Zv9_NA546||9520||23014||ENSDART00000125605||1||CDS||471405504||42128||80.35     9520    23014   b52457_FYBX02010841.1   FYBX02010841.1||3076571||3166473||CDS:ENSEBUP00000011088||-1||CDS||2120780276||23||80.35        3166473 3076571 6.500000e-44    43</t>
  </si>
  <si>
    <t>#1      43.0    a23058_Zv9_NA546        b52457_FYBX02010841.1   r       1</t>
  </si>
  <si>
    <r>
      <t xml:space="preserve">Supplementary Table 26b: </t>
    </r>
    <r>
      <rPr>
        <sz val="11"/>
        <color theme="1"/>
        <rFont val="Arial"/>
        <family val="2"/>
        <charset val="161"/>
      </rPr>
      <t>Synmap between inshore hagfish scaffold FYBX02010841.1 and zebrafish genome (n=2)</t>
    </r>
  </si>
  <si>
    <t>No hits</t>
  </si>
  <si>
    <r>
      <t xml:space="preserve">Supplementary Table 27a: </t>
    </r>
    <r>
      <rPr>
        <sz val="11"/>
        <color theme="1"/>
        <rFont val="Arial"/>
        <family val="2"/>
        <charset val="161"/>
      </rPr>
      <t>Synmap between inshore hagfish scaffold FYBX02010841.1 and frog genome (n=1)</t>
    </r>
  </si>
  <si>
    <t>https://genomevolution.org/r/147fh</t>
  </si>
  <si>
    <r>
      <t xml:space="preserve">#1      50.0    a52457_FYBX02010841.1   b52485_NC_030678.1  </t>
    </r>
    <r>
      <rPr>
        <b/>
        <sz val="10"/>
        <color rgb="FF000000"/>
        <rFont val="Arial"/>
        <family val="2"/>
        <charset val="161"/>
      </rPr>
      <t>(Chr.2)</t>
    </r>
    <r>
      <rPr>
        <sz val="10"/>
        <color rgb="FF000000"/>
        <rFont val="Arial"/>
        <family val="2"/>
        <charset val="161"/>
      </rPr>
      <t xml:space="preserve">  f       1</t>
    </r>
  </si>
  <si>
    <t>a52457_FYBX02010841.1   FYBX02010841.1||3076571||3166473||CDS:ENSEBUP00000011088||-1||CDS||2120780276||23||71.21        3166473 3076571 b52485_NC_030678.1      NC_030678.1||83783011||83852266||cds7258||1||CDS||2121384829||7580||71.21       83783011        83852266        3.800000e-83    50</t>
  </si>
  <si>
    <t>#2      25.0    a52457_FYBX02010841.1   b52485_NC_030678.1 (Chr.2)     f       1</t>
  </si>
  <si>
    <t>a52457_FYBX02010841.1   FYBX02010841.1||1068094||1110748||ENSEBUE00000037287||-1||CDS||2120780289||9||59.36     1110748 1068094 b52485_NC_030678.1      NC_030678.1||65610723||65652724||cds6814||1||CDS||2121384385||7075||59.36       65610723        65652724        2.100000e-26    25</t>
  </si>
  <si>
    <t>#1      50.0    a52457_FYBX02010841.1   b52485_NC_030678.1      r       1</t>
  </si>
  <si>
    <t>#2      25.0    a52457_FYBX02010841.1   b52485_NC_030678.1      r       1</t>
  </si>
  <si>
    <r>
      <t xml:space="preserve">#1      50.0    a52457_FYBX02010841.1   b52485_NC_030679.1 </t>
    </r>
    <r>
      <rPr>
        <b/>
        <sz val="10"/>
        <color rgb="FF000000"/>
        <rFont val="Arial"/>
        <family val="2"/>
        <charset val="161"/>
      </rPr>
      <t>(Chr. 3)</t>
    </r>
    <r>
      <rPr>
        <sz val="10"/>
        <color rgb="FF000000"/>
        <rFont val="Arial"/>
        <family val="2"/>
        <charset val="161"/>
      </rPr>
      <t xml:space="preserve">   f       1</t>
    </r>
  </si>
  <si>
    <t>a52457_FYBX02010841.1   FYBX02010841.1||1246093||1539919||CDS:ENSEBUP00000001071||-1||CDS||2120780271||10||67.58        1539919 1246093 b52485_NC_030679.1      NC_030679.1||71851705||72084955||cds11260||1||CDS||2121449798||11598||67.58     71851705        72084955        1.000000e-250   50</t>
  </si>
  <si>
    <t>#2      50.0    a52457_FYBX02010841.1   b52485_NC_030679.1 (Chr. 3)      f       1</t>
  </si>
  <si>
    <t>a52457_FYBX02010841.1   FYBX02010841.1||2973784||2997607||CDS:ENSEBUP00000012531||-1||CDS||2120780277||21||60.43        2997607 2973784 b52485_NC_030679.1      NC_030679.1||55974288||55981640||cds10916||1||CDS||2121449454||11254||60.43     55974288        55981640        4.100000e-70    50</t>
  </si>
  <si>
    <t>#3      50.0    a52457_FYBX02010841.1   b52485_NC_030679.1 (Chr. 3)     f       1</t>
  </si>
  <si>
    <t>a52457_FYBX02010841.1   FYBX02010841.1||748026||775494||ENSEBUE00000069211||1||CDS||2120780297||6||66.61        748026  775494  b52485_NC_030679.1      NC_030679.1||38892129||38913480||cds10404||1||CDS||2121448942||10741||66.61     38892129        38913480        1.800000e-84    50</t>
  </si>
  <si>
    <t>#4      50.0    a52457_FYBX02010841.1   b52485_NC_030679.1 (Chr. 3)     f       1</t>
  </si>
  <si>
    <t>a52457_FYBX02010841.1   FYBX02010841.1||3076571||3166473||CDS:ENSEBUP00000011088||-1||CDS||2120780276||23||63.78        3166473 3076571 b52485_NC_030679.1      NC_030679.1||1846447||1880390||cds9534||-1||CDS||2121452323||9865||63.78        1880390 1846447 4.000000e-53    50</t>
  </si>
  <si>
    <t>#5      41.0    a52457_FYBX02010841.1   b52485_NC_030679.1  (Chr. 3)    f       1</t>
  </si>
  <si>
    <t>a52457_FYBX02010841.1   FYBX02010841.1||2143481||2257916||ENSEBUE00000022200||1||CDS||2120780285||16||56.32     2143481 2257916 b52485_NC_030679.1      NC_030679.1||60728354||60742048||cds11016||1||CDS||2121449554||11354||56.32     60728354        60742048        7.500000e-42    41</t>
  </si>
  <si>
    <t>#1      50.0    a52457_FYBX02010841.1   b52485_NC_030679.1      r       1</t>
  </si>
  <si>
    <t>#2      50.0    a52457_FYBX02010841.1   b52485_NC_030679.1      r       1</t>
  </si>
  <si>
    <t>#3      50.0    a52457_FYBX02010841.1   b52485_NC_030679.1      r       1</t>
  </si>
  <si>
    <t>#4      50.0    a52457_FYBX02010841.1   b52485_NC_030679.1      r       1</t>
  </si>
  <si>
    <t>#5      41.0    a52457_FYBX02010841.1   b52485_NC_030679.1      r       1</t>
  </si>
  <si>
    <r>
      <t>#1      50.0    a52457_FYBX02010841.1   b52485_NC_030680.1</t>
    </r>
    <r>
      <rPr>
        <b/>
        <sz val="10"/>
        <color rgb="FF000000"/>
        <rFont val="Arial"/>
        <family val="2"/>
        <charset val="161"/>
      </rPr>
      <t xml:space="preserve"> (Chr.4) </t>
    </r>
    <r>
      <rPr>
        <sz val="10"/>
        <color rgb="FF000000"/>
        <rFont val="Arial"/>
        <family val="2"/>
        <charset val="161"/>
      </rPr>
      <t xml:space="preserve">    f       1</t>
    </r>
  </si>
  <si>
    <t>a52457_FYBX02010841.1   FYBX02010841.1||1246093||1539919||CDS:ENSEBUP00000001071||-1||CDS||2120780271||10||65.74        1539919 1246093 b52485_NC_030680.1      NC_030680.1||131183784||131287914||cds17601||1||CDS||2121517138||19078||65.74   131183784       131287914       9.600000e-186   50</t>
  </si>
  <si>
    <t>#2      50.0    a52457_FYBX02010841.1   b52485_NC_030680.1  (Chr.4)      f       1</t>
  </si>
  <si>
    <t>a52457_FYBX02010841.1   FYBX02010841.1||681741||709039||ENSEBUE00000039483||1||CDS||2120780291||5||63.9 681741  709039  b52485_NC_030680.1      NC_030680.1||5683658||5689421||cds13858||-1||CDS||2121513395||15215||63.9       5689421 5683658 2.400000e-108   50</t>
  </si>
  <si>
    <t>#3      45.0    a52457_FYBX02010841.1   b52485_NC_030680.1  (Chr.4)      f       1</t>
  </si>
  <si>
    <t>a52457_FYBX02010841.1   FYBX02010841.1||3076571||3166473||CDS:ENSEBUP00000011088||-1||CDS||2120780276||23||63.76        3166473 3076571 b52485_NC_030680.1      NC_030680.1||15878239||15945880||cds14301||1||CDS||2121513838||15660||63.76     15878239        15945880        1.900000e-46    45</t>
  </si>
  <si>
    <t>#4      43.0    a52457_FYBX02010841.1   b52485_NC_030680.1  (Chr.4)    f       2</t>
  </si>
  <si>
    <t>a52457_FYBX02010841.1   FYBX02010841.1||1033988||1039074||ENSEBUE00000102010||1||CDS||2120780301||7||67.23      1033988 1039074 b52485_NC_030680.1      NC_030680.1||116764776||116768598||cds17181||-1||CDS||2121516718||18651||67.23  116768598       116764776       4.100000e-20    19</t>
  </si>
  <si>
    <t>a52457_FYBX02010841.1   FYBX02010841.1||1068094||1110748||ENSEBUE00000037287||-1||CDS||2120780289||9||60.45     1110748 1068094 b52485_NC_030680.1      NC_030680.1||116772660||116800079||cds17182||-1||CDS||2121516719||18652||60.45  116800079       116772660       1.900000e-25    43</t>
  </si>
  <si>
    <t>#5      37.0    a52457_FYBX02010841.1   b52485_NC_030680.1   (Chr.4)     f       1</t>
  </si>
  <si>
    <t>a52457_FYBX02010841.1   FYBX02010841.1||2973784||2997607||CDS:ENSEBUP00000012531||-1||CDS||2120780277||21||62.61        2997607 2973784 b52485_NC_030680.1      NC_030680.1||120902575||120940386||cds17310||-1||CDS||2121516847||18786||62.61  120940386       120902575       1.100000e-37    37</t>
  </si>
  <si>
    <t>#1      50.0    a52457_FYBX02010841.1   b52485_NC_030680.1      r       1</t>
  </si>
  <si>
    <t>#2      50.0    a52457_FYBX02010841.1   b52485_NC_030680.1      r       1</t>
  </si>
  <si>
    <t>#3      45.0    a52457_FYBX02010841.1   b52485_NC_030680.1      r       1</t>
  </si>
  <si>
    <t>#4      37.0    a52457_FYBX02010841.1   b52485_NC_030680.1      r       1</t>
  </si>
  <si>
    <r>
      <t xml:space="preserve">#1      50.0    a52457_FYBX02010841.1   b52485_NC_030681.1 </t>
    </r>
    <r>
      <rPr>
        <b/>
        <sz val="10"/>
        <color rgb="FF000000"/>
        <rFont val="Arial"/>
        <family val="2"/>
        <charset val="161"/>
      </rPr>
      <t>(Chr.5)</t>
    </r>
    <r>
      <rPr>
        <sz val="10"/>
        <color rgb="FF000000"/>
        <rFont val="Arial"/>
        <family val="2"/>
        <charset val="161"/>
      </rPr>
      <t xml:space="preserve">    f       1</t>
    </r>
  </si>
  <si>
    <t>a52457_FYBX02010841.1   FYBX02010841.1||3076571||3166473||CDS:ENSEBUP00000011088||-1||CDS||2120780276||23||70.1 3166473 3076571 b52485_NC_030681.1      NC_030681.1||92100023||92389094||cds19622||1||CDS||2121573675||21177||70.1      92100023        92389094        2.200000e-88    50</t>
  </si>
  <si>
    <t>#1      50.0    a52457_FYBX02010841.1   b52485_NC_030681.1      r       1</t>
  </si>
  <si>
    <r>
      <t xml:space="preserve">#1      40.0    a52457_FYBX02010841.1   b52485_NC_030682.1 </t>
    </r>
    <r>
      <rPr>
        <b/>
        <sz val="10"/>
        <color rgb="FF000000"/>
        <rFont val="Arial"/>
        <family val="2"/>
        <charset val="161"/>
      </rPr>
      <t>(Chr.6)</t>
    </r>
    <r>
      <rPr>
        <sz val="10"/>
        <color rgb="FF000000"/>
        <rFont val="Arial"/>
        <family val="2"/>
        <charset val="161"/>
      </rPr>
      <t xml:space="preserve">   f       1</t>
    </r>
  </si>
  <si>
    <t>a52457_FYBX02010841.1   FYBX02010841.1||3076571||3166473||CDS:ENSEBUP00000011088||-1||CDS||2120780276||23||69.74        3166473 3076571 b52485_NC_030682.1      NC_030682.1||127077919||127170658||cds23677||1||CDS||2121627855||25359||69.74   127077919       127170658       9.900000e-41    40</t>
  </si>
  <si>
    <t>#1      40.0    a52457_FYBX02010841.1   b52485_NC_030682.1      r       1</t>
  </si>
  <si>
    <r>
      <t xml:space="preserve">#1      34.0    a52457_FYBX02010841.1   b52485_NC_030684.1 </t>
    </r>
    <r>
      <rPr>
        <b/>
        <sz val="10"/>
        <color rgb="FF000000"/>
        <rFont val="Arial"/>
        <family val="2"/>
        <charset val="161"/>
      </rPr>
      <t>(Chr.8)</t>
    </r>
    <r>
      <rPr>
        <sz val="10"/>
        <color rgb="FF000000"/>
        <rFont val="Arial"/>
        <family val="2"/>
        <charset val="161"/>
      </rPr>
      <t xml:space="preserve">     f       1</t>
    </r>
  </si>
  <si>
    <t>a52457_FYBX02010841.1   FYBX02010841.1||2973784||2997607||CDS:ENSEBUP00000012531||-1||CDS||2120780277||21||60.93        2997607 2973784 b52485_NC_030684.1      NC_030684.1||12409826||12420519||cds27565||-1||CDS||2121715149||29301||60.93    12420519        12409826        8.200000e-35    34</t>
  </si>
  <si>
    <t>#1      34.0    a52457_FYBX02010841.1   b52485_NC_030684.1      r       1</t>
  </si>
  <si>
    <t>#1      49.0    a52457_FYBX02010841.1   b52485_NW_016683423.1   f       1</t>
  </si>
  <si>
    <t>a52457_FYBX02010841.1   FYBX02010841.1||2143481||2257916||ENSEBUE00000022200||1||CDS||2120780285||16||58.7      2143481 2257916 b52485_NW_016683423.1   NW_016683423.1||180236||192659||cds36205||-1||CDS||2121846136||38513||58.7      192659  180236  5.900000e-50    49</t>
  </si>
  <si>
    <t>#1      49.0    a52457_FYBX02010841.1   b52485_NW_016683423.1   r       1</t>
  </si>
  <si>
    <t>#1      50.0    a52457_FYBX02010841.1   b52485_NW_016683513.1   f       1</t>
  </si>
  <si>
    <t>a52457_FYBX02010841.1   FYBX02010841.1||355503||655253||CDS:ENSEBUP00000019638||-1||CDS||2120780278||1||71.72   655253  355503  b52485_NW_016683513.1   NW_016683513.1||120431||257101||cds37082||-1||CDS||2121857870||39638||71.72     257101  120431  2.900000e-121   50</t>
  </si>
  <si>
    <t>#1      50.0    a52457_FYBX02010841.1   b52485_NW_016683513.1   r       1</t>
  </si>
  <si>
    <t>#1      50.0    a52457_FYBX02010841.1   b52485_NW_016683577.1   f       1</t>
  </si>
  <si>
    <t>a52457_FYBX02010841.1   FYBX02010841.1||355503||655253||CDS:ENSEBUP00000019638||-1||CDS||2120780278||1||70.14   655253  355503  b52485_NW_016683577.1   NW_016683577.1||193577||239724||cds37460||1||CDS||2121862933||40020||70.14      193577  239724  1.100000e-111   50</t>
  </si>
  <si>
    <t>#1      50.0    a52457_FYBX02010841.1   b52485_NW_016683577.1   r       1</t>
  </si>
  <si>
    <t>#1      50.0    a52457_FYBX02010841.1   b52485_NW_016683902.1   f       1</t>
  </si>
  <si>
    <t>a52457_FYBX02010841.1   FYBX02010841.1||3076571||3166473||CDS:ENSEBUP00000011088||-1||CDS||2120780276||23||73.29        3166473 3076571 b52485_NW_016683902.1   NW_016683902.1||8549||44939||cds38433||1||CDS||2121875386||41035||73.29 8549    44939   2.700000e-90    50</t>
  </si>
  <si>
    <t>#1      50.0    a52457_FYBX02010841.1   b52485_NW_016683902.1   r       1</t>
  </si>
  <si>
    <r>
      <t xml:space="preserve">Supplementary Table 27b: </t>
    </r>
    <r>
      <rPr>
        <sz val="11"/>
        <color theme="1"/>
        <rFont val="Arial"/>
        <family val="2"/>
        <charset val="161"/>
      </rPr>
      <t>Synmap between inshore hagfish scaffold FYBX02010841.1 and frog genome (n=2)</t>
    </r>
  </si>
  <si>
    <r>
      <t xml:space="preserve">Supplementary Table 28a: </t>
    </r>
    <r>
      <rPr>
        <sz val="11"/>
        <color theme="1"/>
        <rFont val="Arial"/>
        <family val="2"/>
        <charset val="161"/>
      </rPr>
      <t>Synmap between inshore hagfish scaffold FYBX02010841.1 and chicken genome (n=1</t>
    </r>
    <r>
      <rPr>
        <b/>
        <sz val="11"/>
        <color theme="1"/>
        <rFont val="Arial"/>
        <family val="2"/>
        <charset val="161"/>
      </rPr>
      <t>)</t>
    </r>
  </si>
  <si>
    <t>https://genomevolution.org/r/144md</t>
  </si>
  <si>
    <t>#1      50.0    a22736_1        b52457_FYBX02010841.1   f       1</t>
  </si>
  <si>
    <r>
      <t>a22736_1        1||68715577||68928360||ENSGALG00000014178 (</t>
    </r>
    <r>
      <rPr>
        <b/>
        <sz val="11"/>
        <color rgb="FF000000"/>
        <rFont val="Arial"/>
        <family val="2"/>
        <charset val="161"/>
      </rPr>
      <t>SCUBE1</t>
    </r>
    <r>
      <rPr>
        <sz val="11"/>
        <color rgb="FF000000"/>
        <rFont val="Arial"/>
        <family val="2"/>
        <charset val="161"/>
      </rPr>
      <t>)||-1||CDS||460431808||819||71.76       68928360        68715577        b52457_FYBX02010841.1   FYBX02010841.1||355503||655253||CDS:ENSEBUP00000019638||-1||CDS||2120780278||1||71.76   655253  355503  1.600000e-122   50</t>
    </r>
  </si>
  <si>
    <t>#2      50.0    a22736_1        b52457_FYBX02010841.1   f       1</t>
  </si>
  <si>
    <r>
      <t>a22736_1        1||47076946||47102175||ENSGALG00000011569 (</t>
    </r>
    <r>
      <rPr>
        <b/>
        <sz val="11"/>
        <color rgb="FF000000"/>
        <rFont val="Arial"/>
        <family val="2"/>
        <charset val="161"/>
      </rPr>
      <t>SCYL2</t>
    </r>
    <r>
      <rPr>
        <sz val="11"/>
        <color rgb="FF000000"/>
        <rFont val="Arial"/>
        <family val="2"/>
        <charset val="161"/>
      </rPr>
      <t>)||1||CDS||460430669||425||66.94        47076946        47102175        b52457_FYBX02010841.1   FYBX02010841.1||748026||775494||ENSEBUE00000069211||1||CDS||2120780297||6||66.94        748026  775494  2.900000e-87    50</t>
    </r>
  </si>
  <si>
    <t>#3      50.0    a22736_1        b52457_FYBX02010841.1   f       1</t>
  </si>
  <si>
    <r>
      <t>a22736_1        1||6744907||6866519||ENSGALG00000006656 (</t>
    </r>
    <r>
      <rPr>
        <b/>
        <sz val="11"/>
        <color rgb="FF000000"/>
        <rFont val="Arial"/>
        <family val="2"/>
        <charset val="161"/>
      </rPr>
      <t>FRMD4A</t>
    </r>
    <r>
      <rPr>
        <sz val="11"/>
        <color rgb="FF000000"/>
        <rFont val="Arial"/>
        <family val="2"/>
        <charset val="161"/>
      </rPr>
      <t>)||-1||CDS||460429661||97||68.84  6866519 6744907 b52457_FYBX02010841.1   FYBX02010841.1||1246093||1539919||CDS:ENSEBUP00000001071||-1||CDS||2120780271||10||68.84        1539919 1246093 1.000000e-250   50</t>
    </r>
  </si>
  <si>
    <t>#4      47.0    a22736_1        b52457_FYBX02010841.1   f       1</t>
  </si>
  <si>
    <r>
      <t>a22736_1        1||33258739||33261450||ENSGALG00000009808 (</t>
    </r>
    <r>
      <rPr>
        <b/>
        <sz val="11"/>
        <color rgb="FF000000"/>
        <rFont val="Arial"/>
        <family val="2"/>
        <charset val="161"/>
      </rPr>
      <t>VTR1A</t>
    </r>
    <r>
      <rPr>
        <sz val="11"/>
        <color rgb="FF000000"/>
        <rFont val="Arial"/>
        <family val="2"/>
        <charset val="161"/>
      </rPr>
      <t>)||-1||CDS||460430294||287||63.34       33261450        33258739        b52457_FYBX02010841.1   FYBX02010841.1||2973784||2997607||CDS:ENSEBUP00000012531||-1||CDS||2120780277||21||63.34        2997607 2973784 3.300000e-48    47</t>
    </r>
  </si>
  <si>
    <t>#5      31.0    a22736_1        b52457_FYBX02010841.1   f       1</t>
  </si>
  <si>
    <r>
      <t>a22736_1        1||22063816||22073201||ENSGALG00000008814 (</t>
    </r>
    <r>
      <rPr>
        <b/>
        <sz val="11"/>
        <color rgb="FF000000"/>
        <rFont val="Arial"/>
        <family val="2"/>
        <charset val="161"/>
      </rPr>
      <t>ASB15</t>
    </r>
    <r>
      <rPr>
        <sz val="11"/>
        <color rgb="FF000000"/>
        <rFont val="Arial"/>
        <family val="2"/>
        <charset val="161"/>
      </rPr>
      <t>)||-1||CDS||460430038||211||56.4        22073201        22063816        b52457_FYBX02010841.1   FYBX02010841.1||2143481||2257916||ENSEBUE00000022200||1||CDS||2120780285||16||56.4      2143481 2257916 3.100000e-32    31</t>
    </r>
  </si>
  <si>
    <t>#1      50.0    a22736_12       b52457_FYBX02010841.1   f       1</t>
  </si>
  <si>
    <r>
      <t>a22736_12       12||15331355||15396066||ENSGALG00000014627 (</t>
    </r>
    <r>
      <rPr>
        <b/>
        <sz val="11"/>
        <color rgb="FF000000"/>
        <rFont val="Arial"/>
        <family val="2"/>
        <charset val="161"/>
      </rPr>
      <t>FRMD4B</t>
    </r>
    <r>
      <rPr>
        <sz val="11"/>
        <color rgb="FF000000"/>
        <rFont val="Arial"/>
        <family val="2"/>
        <charset val="161"/>
      </rPr>
      <t>)||-1||CDS||460440057||3078||63.6      15396066        15331355        b52457_FYBX02010841.1   FYBX02010841.1||1246093||1539919||CDS:ENSEBUP00000001071||-1||CDS||2120780271||10||63.6 1539919 1246093 3.200000e-188   50</t>
    </r>
  </si>
  <si>
    <t>#2      47.0    a22736_12       b52457_FYBX02010841.1   f       1</t>
  </si>
  <si>
    <r>
      <t>a22736_12       12||8627546||8635358||ENSGALG00000005537 (</t>
    </r>
    <r>
      <rPr>
        <b/>
        <sz val="11"/>
        <color rgb="FF000000"/>
        <rFont val="Arial"/>
        <family val="2"/>
        <charset val="161"/>
      </rPr>
      <t>ASB14</t>
    </r>
    <r>
      <rPr>
        <sz val="11"/>
        <color rgb="FF000000"/>
        <rFont val="Arial"/>
        <family val="2"/>
        <charset val="161"/>
      </rPr>
      <t>)||-1||CDS||460439590||2956||58.48       8635358 8627546 b52457_FYBX02010841.1   FYBX02010841.1||2143481||2257916||ENSEBUE00000022200||1||CDS||2120780285||16||58.48     2143481 2257916 1.900000e-48    47</t>
    </r>
  </si>
  <si>
    <t>#3      35.0    a22736_12       b52457_FYBX02010841.1   f       1</t>
  </si>
  <si>
    <r>
      <t>a22736_12       12||19266281||19269328||ENSGALG00000003138 (</t>
    </r>
    <r>
      <rPr>
        <b/>
        <sz val="11"/>
        <color rgb="FF000000"/>
        <rFont val="Arial"/>
        <family val="2"/>
        <charset val="161"/>
      </rPr>
      <t>OTR</t>
    </r>
    <r>
      <rPr>
        <sz val="11"/>
        <color rgb="FF000000"/>
        <rFont val="Arial"/>
        <family val="2"/>
        <charset val="161"/>
      </rPr>
      <t>)||-1||CDS||460439337||3113||61.31     19269328        19266281        b52457_FYBX02010841.1   FYBX02010841.1||2973784||2997607||CDS:ENSEBUP00000012531||-1||CDS||2120780277||21||61.31        2997607 2973784 2.900000e-36    35</t>
    </r>
  </si>
  <si>
    <t>#4      27.0    a22736_12       b52457_FYBX02010841.1   f       1</t>
  </si>
  <si>
    <r>
      <t>a22736_12       12||1415868||1417447||ENSGALG00000027401 (</t>
    </r>
    <r>
      <rPr>
        <b/>
        <sz val="11"/>
        <color rgb="FF000000"/>
        <rFont val="Arial"/>
        <family val="2"/>
        <charset val="161"/>
      </rPr>
      <t>TUSC2</t>
    </r>
    <r>
      <rPr>
        <sz val="11"/>
        <color rgb="FF000000"/>
        <rFont val="Arial"/>
        <family val="2"/>
        <charset val="161"/>
      </rPr>
      <t>)||-1||CDS||460440268||2818||70.06       1417447 1415868 b52457_FYBX02010841.1   FYBX02010841.1||1033988||1039074||ENSEBUE00000102010||1||CDS||2120780301||7||70.06      1033988 1039074 1.300000e-28    27</t>
    </r>
  </si>
  <si>
    <t>#1      46.0    a22736_2        b52457_FYBX02010841.1   f       1</t>
  </si>
  <si>
    <r>
      <t>a22736_2        2||140989924||141021182||ENSGALG00000016246 (</t>
    </r>
    <r>
      <rPr>
        <b/>
        <sz val="11"/>
        <color rgb="FF000000"/>
        <rFont val="Arial"/>
        <family val="2"/>
        <charset val="161"/>
      </rPr>
      <t>KCNQ3</t>
    </r>
    <r>
      <rPr>
        <sz val="11"/>
        <color rgb="FF000000"/>
        <rFont val="Arial"/>
        <family val="2"/>
        <charset val="161"/>
      </rPr>
      <t>)||-1||CDS||460450667||6481||71.11    141021182       140989924       b52457_FYBX02010841.1   FYBX02010841.1||3076571||3166473||CDS:ENSEBUP00000011088||-1||CDS||2120780276||23||71.11        3166473 3076571 2.200000e-47    46</t>
    </r>
  </si>
  <si>
    <t>#1      46.0    a22736_2        b52457_FYBX02010841.1   r       1</t>
  </si>
  <si>
    <t>a22736_2        2||140989924||141021182||ENSGALG00000016246||-1||CDS||460450667||6481||71.11    141021182       140989924       b52457_FYBX02010841.1   FYBX02010841.1||3076571||3166473||CDS:ENSEBUP00000011088||-1||CDS||2120780276||23||71.11        3166473 3076571 2.200000e-47    46</t>
  </si>
  <si>
    <t>#1      50.0    a22736_20       b52457_FYBX02010841.1   f       1</t>
  </si>
  <si>
    <t>a22736_20       20||9280355||9338410||ENSGALG00000005822||-1||CDS||460452497||6707||72.77       9338410 9280355 b52457_FYBX02010841.1   FYBX02010841.1||3076571||3166473||CDS:ENSEBUP00000011088||-1||CDS||2120780276||23||72.77        3166473 3076571 3.400000e-90    50</t>
  </si>
  <si>
    <t>#1      50.0    a22736_20       b52457_FYBX02010841.1   r       1</t>
  </si>
  <si>
    <t>#1      50.0    a22736_23       b52457_FYBX02010841.1   f       1</t>
  </si>
  <si>
    <t>a22736_23       23||4901533||4907201||ENSGALG00000003200||1||CDS||460454814||7416||76.04        4901533 4907201 b52457_FYBX02010841.1   FYBX02010841.1||3076571||3166473||CDS:ENSEBUP00000011088||-1||CDS||2120780276||23||76.04        3166473 3076571 7.400000e-101   50</t>
  </si>
  <si>
    <t>#1      50.0    a22736_23       b52457_FYBX02010841.1   r       1</t>
  </si>
  <si>
    <t>#1      50.0    a22736_26       b52457_FYBX02010841.1   f       1</t>
  </si>
  <si>
    <t>a22736_26       26||4079188||4106691||ENSGALG00000002675||-1||CDS||460456947||8034||72.34       4106691 4079188 b52457_FYBX02010841.1   FYBX02010841.1||355503||655253||CDS:ENSEBUP00000019638||-1||CDS||2120780278||1||72.34   655253  355503  8.600000e-127   50</t>
  </si>
  <si>
    <t>#1      50.0    a22736_26       b52457_FYBX02010841.1   r       1</t>
  </si>
  <si>
    <t>#1      50.0    a22736_3        b52457_FYBX02010841.1   f       1</t>
  </si>
  <si>
    <t>a22736_3        3||80966829||81225569||ENSGALG00000015932||-1||CDS||460461414||9472||71.57      81225569        80966829        b52457_FYBX02010841.1   FYBX02010841.1||3076571||3166473||CDS:ENSEBUP00000011088||-1||CDS||2120780276||23||71.57        3166473 3076571 3.000000e-99    50</t>
  </si>
  <si>
    <t>#1      50.0    a22736_3        b52457_FYBX02010841.1   r       1</t>
  </si>
  <si>
    <t>#1      50.0    a22736_5        b52457_FYBX02010841.1   f       1</t>
  </si>
  <si>
    <r>
      <t>a22736_5        5||23266035||23269277||ENSGALG00000008438 (</t>
    </r>
    <r>
      <rPr>
        <b/>
        <sz val="11"/>
        <color rgb="FF000000"/>
        <rFont val="Arial"/>
        <family val="2"/>
        <charset val="161"/>
      </rPr>
      <t>SLC35C1</t>
    </r>
    <r>
      <rPr>
        <sz val="11"/>
        <color rgb="FF000000"/>
        <rFont val="Arial"/>
        <family val="2"/>
        <charset val="161"/>
      </rPr>
      <t>)||-1||CDS||460467603||11250||63.4      23269277        23266035        b52457_FYBX02010841.1   FYBX02010841.1||681741||709039||ENSEBUE00000039483||1||CDS||2120780291||5||63.4 681741  709039  1.600000e-83    50</t>
    </r>
  </si>
  <si>
    <t>#2      50.0    a22736_5        b52457_FYBX02010841.1   f       1</t>
  </si>
  <si>
    <r>
      <t>a22736_5        5||8927455||8961707||ENSGALG00000005892 (</t>
    </r>
    <r>
      <rPr>
        <b/>
        <sz val="11"/>
        <color rgb="FF000000"/>
        <rFont val="Arial"/>
        <family val="2"/>
        <charset val="161"/>
      </rPr>
      <t>SCUBE2</t>
    </r>
    <r>
      <rPr>
        <sz val="11"/>
        <color rgb="FF000000"/>
        <rFont val="Arial"/>
        <family val="2"/>
        <charset val="161"/>
      </rPr>
      <t>)||1||CDS||460467045||11023||72.66        8927455 8961707 b52457_FYBX02010841.1   FYBX02010841.1||355503||655253||CDS:ENSEBUP00000019638||-1||CDS||2120780278||1||72.66   655253  355503  1.000000e-128   50</t>
    </r>
  </si>
  <si>
    <t>#3      35.0    a22736_5        b52457_FYBX02010841.1   f       1</t>
  </si>
  <si>
    <r>
      <t>a22736_5        5||12828893||12890760||ENSGALG00000006472(</t>
    </r>
    <r>
      <rPr>
        <b/>
        <sz val="11"/>
        <color rgb="FF000000"/>
        <rFont val="Arial"/>
        <family val="2"/>
        <charset val="161"/>
      </rPr>
      <t>KCNQ1</t>
    </r>
    <r>
      <rPr>
        <sz val="11"/>
        <color rgb="FF000000"/>
        <rFont val="Arial"/>
        <family val="2"/>
        <charset val="161"/>
      </rPr>
      <t>)||-1||CDS||460467192||11074||66.67     12890760        12828893        b52457_FYBX02010841.1   FYBX02010841.1||3076571||3166473||CDS:ENSEBUP00000011088||-1||CDS||2120780276||23||66.67        3166473 3076571 9.000000e-36    35</t>
    </r>
  </si>
  <si>
    <r>
      <t>Supplementary Table 28b:</t>
    </r>
    <r>
      <rPr>
        <sz val="11"/>
        <color theme="1"/>
        <rFont val="Arial"/>
        <family val="2"/>
        <charset val="161"/>
      </rPr>
      <t xml:space="preserve"> Synmap between inshore hagfish scaffold FYBX02010841.1 and chicken genome (n=2)</t>
    </r>
  </si>
  <si>
    <r>
      <t>Supplementary Table 29a:</t>
    </r>
    <r>
      <rPr>
        <sz val="11"/>
        <color theme="1"/>
        <rFont val="Arial"/>
        <family val="2"/>
        <charset val="161"/>
      </rPr>
      <t xml:space="preserve"> Synmap between inshore hagfish scaffold FYBX02010841.1 and human genome (n=1)</t>
    </r>
  </si>
  <si>
    <t>https://genomevolution.org/r/144lk</t>
  </si>
  <si>
    <t>#1      35.0    a29349_1        b52457_FYBX02010841.1   f       1</t>
  </si>
  <si>
    <t>a29349_1        1||41284177||41284352||CDS:ENST00000347132.5:4||1||CDS||943787642||19473||82.17 41284177        41284352        b52457_FYBX02010841.1   FYBX02010841.1||3076571||3166473||CDS:ENSEBUP00000011088||-1||CDS||2120780276||23||82.17        3166473 3076571 2.300000e-36    35</t>
  </si>
  <si>
    <t>#1      35.0    a29349_1        b52457_FYBX02010841.1   r       1</t>
  </si>
  <si>
    <t>#1      36.0    a29349_10       b52457_FYBX02010841.1   f       1</t>
  </si>
  <si>
    <t>a29349_10       10||13698636||13699522||CDS:ENST00000357447.2:22||-1||CDS||943990751||71008||70.7       13699522        13698636        b52457_FYBX02010841.1   FYBX02010841.1||1246093||1539919||CDS:ENSEBUP00000001071||-1||CDS||2120780271||10||70.7 1539919 1246093 4.300000e-37    36</t>
  </si>
  <si>
    <t>#1      36.0    a29349_10       b52457_FYBX02010841.1   r       1</t>
  </si>
  <si>
    <t>#1      50.0    a29349_11       b52457_FYBX02010841.1   f       1</t>
  </si>
  <si>
    <r>
      <t>a29349_11       11||45832327||45832886||CDS:ENST00000314134.3:2 (</t>
    </r>
    <r>
      <rPr>
        <b/>
        <sz val="10"/>
        <color rgb="FF000000"/>
        <rFont val="Arial"/>
        <family val="2"/>
        <charset val="161"/>
      </rPr>
      <t>SLC35C1</t>
    </r>
    <r>
      <rPr>
        <sz val="10"/>
        <color rgb="FF000000"/>
        <rFont val="Arial"/>
        <family val="2"/>
        <charset val="161"/>
      </rPr>
      <t>)||1||CDS||944071880||108968||65.05       45832327        45832886        b52457_FYBX02010841.1   FYBX02010841.1||681741||709039||ENSEBUE00000039483||1||CDS||2120780291||5||65.05        681741  709039  8.300000e-68    50</t>
    </r>
  </si>
  <si>
    <t>#2      27.0    a29349_11       b52457_FYBX02010841.1   f       1</t>
  </si>
  <si>
    <r>
      <t>a29349_11       11||9096028||9096162||CDS:ENST00000309263.3:4 (</t>
    </r>
    <r>
      <rPr>
        <b/>
        <sz val="10"/>
        <color rgb="FF000000"/>
        <rFont val="Arial"/>
        <family val="2"/>
        <charset val="161"/>
      </rPr>
      <t>SCUBE2</t>
    </r>
    <r>
      <rPr>
        <sz val="10"/>
        <color rgb="FF000000"/>
        <rFont val="Arial"/>
        <family val="2"/>
        <charset val="161"/>
      </rPr>
      <t>)||-1||CDS||944071066||102337||75.56        9096162 9096028 b52457_FYBX02010841.1   FYBX02010841.1||355503||655253||CDS:ENSEBUP00000019638||-1||CDS||2120780278||1||75.56   655253  355503  1.600000e-28    27</t>
    </r>
  </si>
  <si>
    <t>#1      50.0    a29349_11       b52457_FYBX02010841.1   r       1</t>
  </si>
  <si>
    <t>a29349_11       11||45832327||45832886||CDS:ENST00000314134.3:2||1||CDS||944071880||108968||65.05       45832327        45832886        b52457_FYBX02010841.1   FYBX02010841.1||681741||709039||ENSEBUE00000039483||1||CDS||2120780291||5||65.05        681741  709039  8.300000e-68    50</t>
  </si>
  <si>
    <t>#2      27.0    a29349_11       b52457_FYBX02010841.1   r       1</t>
  </si>
  <si>
    <t>a29349_11       11||9096028||9096162||CDS:ENST00000309263.3:4||-1||CDS||944071066||102337||75.56        9096162 9096028 b52457_FYBX02010841.1   FYBX02010841.1||355503||655253||CDS:ENSEBUP00000019638||-1||CDS||2120780278||1||75.56   655253  355503  1.600000e-28    27</t>
  </si>
  <si>
    <t>#1      27.0    a29349_20       b52457_FYBX02010841.1   f       1</t>
  </si>
  <si>
    <t>a29349_20       20||62076012||62076187||CDS:ENST00000344425.5:4||-1||CDS||945140196||452106||78.05      62076187        62076012        b52457_FYBX02010841.1   FYBX02010841.1||3076571||3166473||CDS:ENSEBUP00000011088||-1||CDS||2120780276||23||78.05        3166473 3076571 1.300000e-28    27</t>
  </si>
  <si>
    <t>#1      27.0    a29349_20       b52457_FYBX02010841.1   r       1</t>
  </si>
  <si>
    <t>#1      28.0    a29349_22       b52457_FYBX02010841.1   f       1</t>
  </si>
  <si>
    <t>a29349_22       22||43634734||43634960||CDS:ENST00000290460.7:8||-1||CDS||945210581||473339||80.65      43634960        43634734        b52457_FYBX02010841.1   FYBX02010841.1||355503||655253||CDS:ENSEBUP00000019638||-1||CDS||2120780278||1||80.65   655253  355503  1.000000e-28    28</t>
  </si>
  <si>
    <t>#1      28.0    a29349_22       b52457_FYBX02010841.1   r       1</t>
  </si>
  <si>
    <t>#1      28.0    a29349_3        b52457_FYBX02010841.1   f       2</t>
  </si>
  <si>
    <r>
      <t>a29349_3        3||50363788||50363908||CDS:ENST00000232496.4:2 (</t>
    </r>
    <r>
      <rPr>
        <b/>
        <sz val="10"/>
        <color rgb="FF000000"/>
        <rFont val="Arial"/>
        <family val="2"/>
        <charset val="161"/>
      </rPr>
      <t>TUSC2</t>
    </r>
    <r>
      <rPr>
        <sz val="10"/>
        <color rgb="FF000000"/>
        <rFont val="Arial"/>
        <family val="2"/>
        <charset val="161"/>
      </rPr>
      <t>)||-1||CDS||945259781||491100||71.55       50363908        50363788        b52457_FYBX02010841.1   FYBX02010841.1||1033988||1039074||ENSEBUE00000102010||1||CDS||2120780301||7||71.55      1033988 1039074 6.800000e-19    18</t>
    </r>
  </si>
  <si>
    <r>
      <t>a29349_3        3||50368012||50368158||CDS:ENST00000327761.3:5 (</t>
    </r>
    <r>
      <rPr>
        <b/>
        <sz val="10"/>
        <color rgb="FF000000"/>
        <rFont val="Arial"/>
        <family val="2"/>
        <charset val="161"/>
      </rPr>
      <t>RASSF1</t>
    </r>
    <r>
      <rPr>
        <sz val="10"/>
        <color rgb="FF000000"/>
        <rFont val="Arial"/>
        <family val="2"/>
        <charset val="161"/>
      </rPr>
      <t>)||-1||CDS||945267642||491109||66.4        50368158        50368012        b52457_FYBX02010841.1   FYBX02010841.1||1068094||1110748||ENSEBUE00000037287||-1||CDS||2120780289||9||66.4      1110748 1068094 4.000000e-14    28</t>
    </r>
  </si>
  <si>
    <t>#2      27.0    a29349_3        b52457_FYBX02010841.1   f       1</t>
  </si>
  <si>
    <r>
      <t>a29349_3        3||69242799||69243024||CDS:ENST00000398540.3:17 (</t>
    </r>
    <r>
      <rPr>
        <b/>
        <sz val="10"/>
        <color rgb="FF000000"/>
        <rFont val="Arial"/>
        <family val="2"/>
        <charset val="161"/>
      </rPr>
      <t>FRMD4B</t>
    </r>
    <r>
      <rPr>
        <sz val="10"/>
        <color rgb="FF000000"/>
        <rFont val="Arial"/>
        <family val="2"/>
        <charset val="161"/>
      </rPr>
      <t>)||-1||CDS||945276541||497116||75.37      69243024        69242799        b52457_FYBX02010841.1   FYBX02010841.1||1246093||1539919||CDS:ENSEBUP00000001071||-1||CDS||2120780271||10||75.37        1539919 1246093 7.300000e-28    27</t>
    </r>
  </si>
  <si>
    <t>#3      25.0    a29349_3        b52457_FYBX02010841.1   f       1</t>
  </si>
  <si>
    <r>
      <t>a29349_3        3||8808952||8809873||CDS:ENST00000316793.3:3 (</t>
    </r>
    <r>
      <rPr>
        <b/>
        <sz val="10"/>
        <color rgb="FF000000"/>
        <rFont val="Arial"/>
        <family val="2"/>
        <charset val="161"/>
      </rPr>
      <t>OXTR</t>
    </r>
    <r>
      <rPr>
        <sz val="10"/>
        <color rgb="FF000000"/>
        <rFont val="Arial"/>
        <family val="2"/>
        <charset val="161"/>
      </rPr>
      <t>)||-1||CDS||945266713||477489||67.0  8809873 8808952 b52457_FYBX02010841.1   FYBX02010841.1||2973784||2997607||CDS:ENSEBUP00000012531||-1||CDS||2120780277||21||67.0 2997607 2973784 6.900000e-26    25</t>
    </r>
  </si>
  <si>
    <t>#1      27.0    a29349_3        b52457_FYBX02010841.1   r       1</t>
  </si>
  <si>
    <t>a29349_3        3||69242799||69243024||CDS:ENST00000398540.3:17 (||-1||CDS||945276541||497116||75.37      69243024        69242799        b52457_FYBX02010841.1   FYBX02010841.1||1246093||1539919||CDS:ENSEBUP00000001071||-1||CDS||2120780271||10||75.37        1539919 1246093 7.300000e-28    27</t>
  </si>
  <si>
    <t>#2      25.0    a29349_3        b52457_FYBX02010841.1   r       1</t>
  </si>
  <si>
    <t>a29349_3        3||8808952||8809873||CDS:ENST00000316793.3:3||-1||CDS||945266713||477489||67.0  8809873 8808952 b52457_FYBX02010841.1   FYBX02010841.1||2973784||2997607||CDS:ENSEBUP00000012531||-1||CDS||2120780277||21||67.0 2997607 2973784 6.900000e-26    25</t>
  </si>
  <si>
    <t>#1      28.0    a29349_6        b52457_FYBX02010841.1   f       1</t>
  </si>
  <si>
    <t>a29349_6        6||73900296||73900427||CDS:ENST00000342056.2:13||1||CDS||945591400||598525||77.34       73900296        73900427        b52457_FYBX02010841.1   FYBX02010841.1||3076571||3166473||CDS:ENSEBUP00000011088||-1||CDS||2120780276||23||77.34        3166473 3076571 3.700000e-29    28</t>
  </si>
  <si>
    <t>#1      28.0    a29349_6        b52457_FYBX02010841.1   r       1</t>
  </si>
  <si>
    <t>#1      25.0    a29349_7        b52457_FYBX02010841.1   f       1</t>
  </si>
  <si>
    <r>
      <t>a29349_7        7||123268918||123269488||CDS:ENST00000275699.3:8 (</t>
    </r>
    <r>
      <rPr>
        <b/>
        <sz val="10"/>
        <color rgb="FF000000"/>
        <rFont val="Arial"/>
        <family val="2"/>
        <charset val="161"/>
      </rPr>
      <t>ASB15</t>
    </r>
    <r>
      <rPr>
        <sz val="10"/>
        <color rgb="FF000000"/>
        <rFont val="Arial"/>
        <family val="2"/>
        <charset val="161"/>
      </rPr>
      <t>)||1||CDS||945690941||639505||58.95      123268918       123269488       b52457_FYBX02010841.1   FYBX02010841.1||2143481||2257916||ENSEBUE00000022200||1||CDS||2120780285||16||58.95     2143481 2257916 3.800000e-26    25</t>
    </r>
  </si>
  <si>
    <t>#1      25.0    a29349_7        b52457_FYBX02010841.1   r       1</t>
  </si>
  <si>
    <t>a29349_7        7||123268918||123269488||CDS:ENST00000275699.3:8||1||CDS||945690941||639505||58.95      123268918       123269488       b52457_FYBX02010841.1   FYBX02010841.1||2143481||2257916||ENSEBUE00000022200||1||CDS||2120780285||16||58.95     2143481 2257916 3.800000e-26    25</t>
  </si>
  <si>
    <t>#1      26.0    a29349_8        b52457_FYBX02010841.1   f       1</t>
  </si>
  <si>
    <r>
      <t>a29349_8        8||133192404||133192576||CDS:ENST00000388996.4:4 (</t>
    </r>
    <r>
      <rPr>
        <b/>
        <sz val="10"/>
        <color rgb="FF000000"/>
        <rFont val="Arial"/>
        <family val="2"/>
        <charset val="161"/>
      </rPr>
      <t>KCNQ3</t>
    </r>
    <r>
      <rPr>
        <sz val="10"/>
        <color rgb="FF000000"/>
        <rFont val="Arial"/>
        <family val="2"/>
        <charset val="161"/>
      </rPr>
      <t>)||-1||CDS||945802501||667876||84.0      133192576       133192404       b52457_FYBX02010841.1   FYBX02010841.1||3076571||3166473||CDS:ENSEBUP00000011088||-1||CDS||2120780276||23||84.0 3166473 3076571 3.100000e-27    26</t>
    </r>
  </si>
  <si>
    <t>#1      26.0    a29349_8        b52457_FYBX02010841.1   r       1</t>
  </si>
  <si>
    <t>a29349_8        8||133192404||133192576||CDS:ENST00000388996.4:4||-1||CDS||945802501||667876||84.0      133192576       133192404       b52457_FYBX02010841.1   FYBX02010841.1||3076571||3166473||CDS:ENSEBUP00000011088||-1||CDS||2120780276||23||84.0 3166473 3076571 3.100000e-27    26</t>
  </si>
  <si>
    <t>Supplementary Table 29b: Synmap between inshore hagfish scaffold FYBX02010841.1 and human genome (n=2)</t>
  </si>
  <si>
    <t>Supplementary Table 30: Chi-square tests for the statistically significant results in Figure 3.</t>
  </si>
  <si>
    <t xml:space="preserve">Figure </t>
  </si>
  <si>
    <t>Reference vs. query species</t>
  </si>
  <si>
    <t>N (number of genes in the scaffold of the ref. species)</t>
  </si>
  <si>
    <t>Proportion 1 (%): proportion of the genes of the chromosome of the query species with most gene-hits to the reference scaffold</t>
  </si>
  <si>
    <t>Proportion 2 (%): proportion of the genes of the chromosome of the query species with second most gene-hits to the reference scaffold</t>
  </si>
  <si>
    <t>Difference</t>
  </si>
  <si>
    <t>95% CI</t>
  </si>
  <si>
    <t>Chi-squared</t>
  </si>
  <si>
    <t>DF </t>
  </si>
  <si>
    <t>Significance level</t>
  </si>
  <si>
    <t>3a</t>
  </si>
  <si>
    <t>sea lamprey vs. medaka</t>
  </si>
  <si>
    <t>199 (scaffold_27)</t>
  </si>
  <si>
    <t>24.6% (Chr. 5)</t>
  </si>
  <si>
    <t>15.07% (Chr. 7)</t>
  </si>
  <si>
    <t>1.6843% to 17.2665%</t>
  </si>
  <si>
    <t>P = 0.0173</t>
  </si>
  <si>
    <t>sea lamprey vs. chicken</t>
  </si>
  <si>
    <t>23.6% (Chr. 12)</t>
  </si>
  <si>
    <t>11.5% (Chr. 1)</t>
  </si>
  <si>
    <t>4.6428% to 19.4728%</t>
  </si>
  <si>
    <t>P = 0.0015</t>
  </si>
  <si>
    <t>sea lamprey vs. frog</t>
  </si>
  <si>
    <t>31.65% (Chr. 4)</t>
  </si>
  <si>
    <t>9.54% (Chr. 3)</t>
  </si>
  <si>
    <t>14.3268% to 29.6517%</t>
  </si>
  <si>
    <t>P &lt; 0.0001</t>
  </si>
  <si>
    <t>sea lamprey vs. human</t>
  </si>
  <si>
    <t>16.58% (Chr. 3)</t>
  </si>
  <si>
    <t>4.52% (Chr. 7)</t>
  </si>
  <si>
    <t>6.1214% to 18.2273%</t>
  </si>
  <si>
    <t>P = 0.0001</t>
  </si>
  <si>
    <t>3b</t>
  </si>
  <si>
    <t>246 (scaffold_10)</t>
  </si>
  <si>
    <t>20.3% (Chr.1 )</t>
  </si>
  <si>
    <t>8.13% (Chr. 12)</t>
  </si>
  <si>
    <t>6.0485% to 18.3132%</t>
  </si>
  <si>
    <t>61.3% (Chr. 3)</t>
  </si>
  <si>
    <t>16.2% (Chr. 4)</t>
  </si>
  <si>
    <t>37.0484% to 52.2464%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</si>
</sst>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x14ac:knownFonts="1">
    <font>
      <sz val="11"/>
      <color theme="1"/>
      <name val="Calibri"/>
      <family val="2"/>
      <charset val="161"/>
      <scheme val="minor"/>
    </font>
    <font>
      <u/>
      <sz val="11"/>
      <color theme="10"/>
      <name val="Calibri"/>
      <family val="2"/>
      <charset val="161"/>
      <scheme val="minor"/>
    </font>
    <font>
      <sz val="12"/>
      <color theme="1"/>
      <name val="Arial"/>
      <family val="2"/>
      <charset val="161"/>
    </font>
    <font>
      <sz val="12"/>
      <color rgb="FF000000"/>
      <name val="Arial"/>
      <family val="2"/>
      <charset val="161"/>
    </font>
    <font>
      <sz val="12"/>
      <color theme="1"/>
      <name val="Calibri"/>
      <family val="2"/>
      <scheme val="minor"/>
    </font>
    <font>
      <sz val="14"/>
      <color rgb="FF000000"/>
      <name val="Calibri Light"/>
      <family val="2"/>
      <charset val="161"/>
      <scheme val="major"/>
    </font>
    <font>
      <sz val="10"/>
      <color rgb="FF000000"/>
      <name val="Arial"/>
      <family val="2"/>
      <charset val="161"/>
    </font>
    <font>
      <sz val="11"/>
      <color theme="1"/>
      <name val="Arial"/>
      <family val="2"/>
      <charset val="161"/>
    </font>
    <font>
      <b/>
      <sz val="11"/>
      <color theme="1"/>
      <name val="Arial"/>
      <family val="2"/>
      <charset val="161"/>
    </font>
    <font>
      <b/>
      <sz val="11"/>
      <color rgb="FF000000"/>
      <name val="Arial"/>
      <family val="2"/>
      <charset val="161"/>
    </font>
    <font>
      <sz val="11"/>
      <color rgb="FF000000"/>
      <name val="Arial"/>
      <family val="2"/>
      <charset val="161"/>
    </font>
    <font>
      <sz val="11"/>
      <color rgb="FF121E9A"/>
      <name val="Arial"/>
      <family val="2"/>
      <charset val="161"/>
    </font>
    <font>
      <u/>
      <sz val="11"/>
      <color theme="10"/>
      <name val="Arial"/>
      <family val="2"/>
      <charset val="161"/>
    </font>
    <font>
      <b/>
      <sz val="12"/>
      <color theme="1"/>
      <name val="Arial"/>
      <family val="2"/>
      <charset val="161"/>
    </font>
    <font>
      <b/>
      <sz val="12"/>
      <color rgb="FF000000"/>
      <name val="Arial"/>
      <family val="2"/>
      <charset val="161"/>
    </font>
    <font>
      <u/>
      <sz val="11"/>
      <color theme="1"/>
      <name val="Arial"/>
      <family val="2"/>
      <charset val="161"/>
    </font>
    <font>
      <b/>
      <sz val="12"/>
      <name val="Arial"/>
      <family val="2"/>
      <charset val="161"/>
    </font>
    <font>
      <sz val="12"/>
      <name val="Arial"/>
      <family val="2"/>
      <charset val="161"/>
    </font>
    <font>
      <b/>
      <sz val="11"/>
      <name val="Arial"/>
      <family val="2"/>
      <charset val="161"/>
    </font>
    <font>
      <sz val="11"/>
      <name val="Arial"/>
      <family val="2"/>
      <charset val="161"/>
    </font>
    <font>
      <u/>
      <sz val="11"/>
      <name val="Arial"/>
      <family val="2"/>
      <charset val="161"/>
    </font>
    <font>
      <sz val="11"/>
      <color rgb="FF642A8F"/>
      <name val="Arial"/>
      <family val="2"/>
      <charset val="161"/>
    </font>
    <font>
      <u/>
      <sz val="11"/>
      <color rgb="FF642A8F"/>
      <name val="Arial"/>
      <family val="2"/>
      <charset val="161"/>
    </font>
    <font>
      <sz val="11"/>
      <color rgb="FFFF0000"/>
      <name val="Arial"/>
      <family val="2"/>
      <charset val="161"/>
    </font>
    <font>
      <sz val="11"/>
      <color rgb="FF222222"/>
      <name val="Arial"/>
      <family val="2"/>
      <charset val="161"/>
    </font>
    <font>
      <b/>
      <sz val="10"/>
      <color rgb="FF000000"/>
      <name val="Arial"/>
      <family val="2"/>
      <charset val="161"/>
    </font>
    <font>
      <b/>
      <sz val="10"/>
      <name val="Arial"/>
      <family val="2"/>
      <charset val="161"/>
    </font>
    <font>
      <i/>
      <sz val="10"/>
      <color rgb="FF000000"/>
      <name val="Arial"/>
      <family val="2"/>
      <charset val="161"/>
    </font>
    <font>
      <i/>
      <sz val="10"/>
      <color rgb="FFFF0000"/>
      <name val="Arial"/>
      <family val="2"/>
      <charset val="161"/>
    </font>
    <font>
      <b/>
      <i/>
      <sz val="12"/>
      <name val="Arial"/>
      <family val="2"/>
      <charset val="161"/>
    </font>
    <font>
      <i/>
      <sz val="10"/>
      <name val="Arial"/>
      <family val="2"/>
      <charset val="161"/>
    </font>
    <font>
      <i/>
      <sz val="11"/>
      <color theme="1"/>
      <name val="Arial"/>
      <family val="2"/>
      <charset val="161"/>
    </font>
    <font>
      <i/>
      <sz val="10"/>
      <color theme="1"/>
      <name val="Arial"/>
      <family val="2"/>
      <charset val="161"/>
    </font>
    <font>
      <u/>
      <sz val="11"/>
      <color theme="11"/>
      <name val="Calibri"/>
      <family val="2"/>
      <charset val="161"/>
      <scheme val="minor"/>
    </font>
    <font>
      <sz val="8"/>
      <name val="Calibri"/>
      <family val="2"/>
      <charset val="161"/>
      <scheme val="minor"/>
    </font>
    <font>
      <i/>
      <sz val="11"/>
      <color rgb="FFFF0000"/>
      <name val="Arial"/>
      <family val="2"/>
      <charset val="161"/>
    </font>
    <font>
      <b/>
      <sz val="13"/>
      <color rgb="FF000000"/>
      <name val="Arial"/>
      <family val="2"/>
      <charset val="161"/>
    </font>
    <font>
      <i/>
      <sz val="11"/>
      <name val="Arial"/>
      <family val="2"/>
      <charset val="161"/>
    </font>
    <font>
      <b/>
      <sz val="15"/>
      <color theme="1"/>
      <name val="Arial"/>
      <family val="2"/>
      <charset val="161"/>
    </font>
    <font>
      <sz val="11"/>
      <color theme="0"/>
      <name val="Arial"/>
      <family val="2"/>
      <charset val="161"/>
    </font>
    <font>
      <b/>
      <i/>
      <sz val="11"/>
      <color rgb="FF000000"/>
      <name val="Arial"/>
      <family val="2"/>
      <charset val="161"/>
    </font>
    <font>
      <i/>
      <sz val="11"/>
      <color rgb="FF000000"/>
      <name val="Arial"/>
      <family val="2"/>
      <charset val="161"/>
    </font>
    <font>
      <b/>
      <i/>
      <sz val="11"/>
      <name val="Arial"/>
      <family val="2"/>
      <charset val="161"/>
    </font>
    <font>
      <b/>
      <i/>
      <sz val="11"/>
      <color theme="5"/>
      <name val="Arial"/>
      <family val="2"/>
      <charset val="161"/>
    </font>
    <font>
      <b/>
      <i/>
      <sz val="11"/>
      <color rgb="FFFF0000"/>
      <name val="Arial"/>
      <family val="2"/>
      <charset val="161"/>
    </font>
    <font>
      <b/>
      <sz val="11"/>
      <color rgb="FFFF0000"/>
      <name val="Arial"/>
      <family val="2"/>
      <charset val="161"/>
    </font>
    <font>
      <sz val="18"/>
      <name val="Arial"/>
      <family val="2"/>
      <charset val="161"/>
    </font>
    <font>
      <sz val="11"/>
      <color rgb="FF000000"/>
      <name val="Times New Roman"/>
      <family val="1"/>
      <charset val="161"/>
    </font>
    <font>
      <i/>
      <u/>
      <sz val="11"/>
      <color theme="1"/>
      <name val="Arial"/>
      <family val="2"/>
      <charset val="161"/>
    </font>
    <font>
      <sz val="9"/>
      <color theme="1"/>
      <name val="Arial"/>
      <family val="2"/>
      <charset val="161"/>
    </font>
    <font>
      <i/>
      <sz val="9"/>
      <color theme="1"/>
      <name val="Arial"/>
      <family val="2"/>
      <charset val="161"/>
    </font>
    <font>
      <sz val="11.5"/>
      <color theme="1"/>
      <name val="Arial"/>
      <family val="2"/>
      <charset val="161"/>
    </font>
    <font>
      <b/>
      <i/>
      <sz val="11"/>
      <color theme="1"/>
      <name val="Arial"/>
      <family val="2"/>
      <charset val="161"/>
    </font>
    <font>
      <b/>
      <sz val="11.5"/>
      <color theme="1"/>
      <name val="Arial"/>
      <family val="2"/>
      <charset val="161"/>
    </font>
    <font>
      <u/>
      <sz val="11"/>
      <color rgb="FF000000"/>
      <name val="Arial"/>
      <family val="2"/>
      <charset val="161"/>
    </font>
    <font>
      <sz val="11"/>
      <color theme="5" tint="-0.249977111117893"/>
      <name val="Arial"/>
      <family val="2"/>
      <charset val="161"/>
    </font>
    <font>
      <i/>
      <sz val="11"/>
      <color theme="5" tint="-0.249977111117893"/>
      <name val="Arial"/>
      <family val="2"/>
      <charset val="161"/>
    </font>
    <font>
      <b/>
      <sz val="11"/>
      <color theme="1" tint="0.14999847407452621"/>
      <name val="Arial"/>
      <family val="2"/>
      <charset val="161"/>
    </font>
    <font>
      <b/>
      <sz val="11"/>
      <color theme="1"/>
      <name val="Arial"/>
      <family val="2"/>
    </font>
    <font>
      <sz val="11"/>
      <color theme="1"/>
      <name val="Arial"/>
      <family val="2"/>
    </font>
    <font>
      <sz val="11"/>
      <color rgb="FF000000"/>
      <name val="Arial"/>
      <family val="2"/>
    </font>
  </fonts>
  <fills count="180">
    <fill>
      <patternFill patternType="none"/>
    </fill>
    <fill>
      <patternFill patternType="gray125"/>
    </fill>
    <fill>
      <patternFill patternType="solid">
        <fgColor rgb="FFFFFFFF"/>
        <bgColor rgb="FFFFFFFF"/>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FF0000"/>
        <bgColor rgb="FFFFFFFF"/>
      </patternFill>
    </fill>
    <fill>
      <patternFill patternType="solid">
        <fgColor rgb="FFFF0000"/>
        <bgColor rgb="FFFF0000"/>
      </patternFill>
    </fill>
    <fill>
      <patternFill patternType="solid">
        <fgColor rgb="FFFF0000"/>
        <bgColor rgb="FF00FFFF"/>
      </patternFill>
    </fill>
    <fill>
      <patternFill patternType="solid">
        <fgColor theme="0"/>
        <bgColor rgb="FFFF0000"/>
      </patternFill>
    </fill>
    <fill>
      <patternFill patternType="solid">
        <fgColor rgb="FFC00000"/>
        <bgColor indexed="64"/>
      </patternFill>
    </fill>
    <fill>
      <patternFill patternType="solid">
        <fgColor rgb="FFC00000"/>
        <bgColor rgb="FFFFFFFF"/>
      </patternFill>
    </fill>
    <fill>
      <patternFill patternType="solid">
        <fgColor theme="2" tint="-0.89999084444715716"/>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1" tint="0.14999847407452621"/>
        <bgColor indexed="64"/>
      </patternFill>
    </fill>
    <fill>
      <patternFill patternType="solid">
        <fgColor rgb="FF99CC00"/>
        <bgColor indexed="64"/>
      </patternFill>
    </fill>
    <fill>
      <patternFill patternType="solid">
        <fgColor theme="1" tint="0.249977111117893"/>
        <bgColor indexed="64"/>
      </patternFill>
    </fill>
    <fill>
      <patternFill patternType="solid">
        <fgColor rgb="FFFD3A35"/>
        <bgColor indexed="64"/>
      </patternFill>
    </fill>
    <fill>
      <patternFill patternType="solid">
        <fgColor rgb="FF7CFCB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rgb="FFCADBFE"/>
        <bgColor indexed="64"/>
      </patternFill>
    </fill>
    <fill>
      <patternFill patternType="solid">
        <fgColor rgb="FF2E7650"/>
        <bgColor indexed="64"/>
      </patternFill>
    </fill>
    <fill>
      <patternFill patternType="solid">
        <fgColor rgb="FFFF3399"/>
        <bgColor indexed="64"/>
      </patternFill>
    </fill>
    <fill>
      <patternFill patternType="solid">
        <fgColor theme="9" tint="-0.249977111117893"/>
        <bgColor indexed="64"/>
      </patternFill>
    </fill>
    <fill>
      <patternFill patternType="solid">
        <fgColor rgb="FFFFFF66"/>
        <bgColor indexed="64"/>
      </patternFill>
    </fill>
    <fill>
      <patternFill patternType="solid">
        <fgColor rgb="FFFFDAA3"/>
        <bgColor indexed="64"/>
      </patternFill>
    </fill>
    <fill>
      <patternFill patternType="solid">
        <fgColor rgb="FFAE2424"/>
        <bgColor indexed="64"/>
      </patternFill>
    </fill>
    <fill>
      <patternFill patternType="solid">
        <fgColor theme="9"/>
        <bgColor indexed="64"/>
      </patternFill>
    </fill>
    <fill>
      <patternFill patternType="solid">
        <fgColor rgb="FFFF9966"/>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7"/>
        <bgColor indexed="64"/>
      </patternFill>
    </fill>
    <fill>
      <patternFill patternType="solid">
        <fgColor rgb="FFF1E065"/>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rgb="FFBA52E8"/>
        <bgColor indexed="64"/>
      </patternFill>
    </fill>
    <fill>
      <patternFill patternType="solid">
        <fgColor rgb="FFFF4343"/>
        <bgColor indexed="64"/>
      </patternFill>
    </fill>
    <fill>
      <patternFill patternType="solid">
        <fgColor theme="5" tint="0.39997558519241921"/>
        <bgColor indexed="64"/>
      </patternFill>
    </fill>
    <fill>
      <patternFill patternType="solid">
        <fgColor rgb="FFFF0066"/>
        <bgColor indexed="64"/>
      </patternFill>
    </fill>
    <fill>
      <patternFill patternType="solid">
        <fgColor rgb="FF666699"/>
        <bgColor indexed="64"/>
      </patternFill>
    </fill>
    <fill>
      <patternFill patternType="solid">
        <fgColor rgb="FF66FF99"/>
        <bgColor indexed="64"/>
      </patternFill>
    </fill>
    <fill>
      <patternFill patternType="solid">
        <fgColor theme="9" tint="-0.499984740745262"/>
        <bgColor indexed="64"/>
      </patternFill>
    </fill>
    <fill>
      <patternFill patternType="solid">
        <fgColor rgb="FFF17209"/>
        <bgColor indexed="64"/>
      </patternFill>
    </fill>
    <fill>
      <patternFill patternType="solid">
        <fgColor rgb="FF0099CC"/>
        <bgColor indexed="64"/>
      </patternFill>
    </fill>
    <fill>
      <patternFill patternType="solid">
        <fgColor rgb="FFF27676"/>
        <bgColor indexed="64"/>
      </patternFill>
    </fill>
    <fill>
      <patternFill patternType="solid">
        <fgColor rgb="FFFFFF99"/>
        <bgColor indexed="64"/>
      </patternFill>
    </fill>
    <fill>
      <patternFill patternType="solid">
        <fgColor rgb="FFFCBAF3"/>
        <bgColor indexed="64"/>
      </patternFill>
    </fill>
    <fill>
      <patternFill patternType="solid">
        <fgColor theme="6" tint="0.39997558519241921"/>
        <bgColor indexed="64"/>
      </patternFill>
    </fill>
    <fill>
      <patternFill patternType="solid">
        <fgColor theme="2" tint="-0.749992370372631"/>
        <bgColor indexed="64"/>
      </patternFill>
    </fill>
    <fill>
      <patternFill patternType="solid">
        <fgColor rgb="FFD84040"/>
        <bgColor indexed="64"/>
      </patternFill>
    </fill>
    <fill>
      <patternFill patternType="solid">
        <fgColor rgb="FF2F33E1"/>
        <bgColor indexed="64"/>
      </patternFill>
    </fill>
    <fill>
      <patternFill patternType="solid">
        <fgColor rgb="FFAFE32D"/>
        <bgColor indexed="64"/>
      </patternFill>
    </fill>
    <fill>
      <patternFill patternType="solid">
        <fgColor theme="9" tint="0.79998168889431442"/>
        <bgColor indexed="64"/>
      </patternFill>
    </fill>
    <fill>
      <patternFill patternType="solid">
        <fgColor rgb="FF387438"/>
        <bgColor indexed="64"/>
      </patternFill>
    </fill>
    <fill>
      <patternFill patternType="solid">
        <fgColor rgb="FF99CCFF"/>
        <bgColor indexed="64"/>
      </patternFill>
    </fill>
    <fill>
      <patternFill patternType="solid">
        <fgColor theme="6" tint="0.59999389629810485"/>
        <bgColor indexed="64"/>
      </patternFill>
    </fill>
    <fill>
      <patternFill patternType="solid">
        <fgColor rgb="FFCDA643"/>
        <bgColor indexed="64"/>
      </patternFill>
    </fill>
    <fill>
      <patternFill patternType="solid">
        <fgColor theme="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0070C0"/>
        <bgColor indexed="64"/>
      </patternFill>
    </fill>
    <fill>
      <patternFill patternType="solid">
        <fgColor rgb="FFFF6600"/>
        <bgColor indexed="64"/>
      </patternFill>
    </fill>
    <fill>
      <patternFill patternType="solid">
        <fgColor rgb="FFFF66FF"/>
        <bgColor indexed="64"/>
      </patternFill>
    </fill>
    <fill>
      <patternFill patternType="solid">
        <fgColor rgb="FFC00000"/>
        <bgColor rgb="FF000000"/>
      </patternFill>
    </fill>
    <fill>
      <patternFill patternType="solid">
        <fgColor rgb="FFD9D9D9"/>
        <bgColor indexed="64"/>
      </patternFill>
    </fill>
    <fill>
      <patternFill patternType="solid">
        <fgColor rgb="FFA6A6A6"/>
        <bgColor indexed="64"/>
      </patternFill>
    </fill>
    <fill>
      <patternFill patternType="solid">
        <fgColor rgb="FF767171"/>
        <bgColor indexed="64"/>
      </patternFill>
    </fill>
    <fill>
      <patternFill patternType="solid">
        <fgColor rgb="FF7F7F7F"/>
        <bgColor indexed="64"/>
      </patternFill>
    </fill>
    <fill>
      <patternFill patternType="solid">
        <fgColor theme="0" tint="-0.14999847407452621"/>
        <bgColor indexed="64"/>
      </patternFill>
    </fill>
    <fill>
      <patternFill patternType="solid">
        <fgColor rgb="FFBFBFBF"/>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rgb="FF7A3E53"/>
        <bgColor indexed="64"/>
      </patternFill>
    </fill>
    <fill>
      <patternFill patternType="solid">
        <fgColor rgb="FFB9A0C8"/>
        <bgColor indexed="64"/>
      </patternFill>
    </fill>
    <fill>
      <patternFill patternType="solid">
        <fgColor rgb="FF990000"/>
        <bgColor indexed="64"/>
      </patternFill>
    </fill>
    <fill>
      <patternFill patternType="solid">
        <fgColor rgb="FF33854C"/>
        <bgColor indexed="64"/>
      </patternFill>
    </fill>
    <fill>
      <patternFill patternType="solid">
        <fgColor rgb="FF808000"/>
        <bgColor indexed="64"/>
      </patternFill>
    </fill>
    <fill>
      <patternFill patternType="solid">
        <fgColor theme="3" tint="0.59999389629810485"/>
        <bgColor indexed="64"/>
      </patternFill>
    </fill>
    <fill>
      <patternFill patternType="solid">
        <fgColor rgb="FFA0210C"/>
        <bgColor indexed="64"/>
      </patternFill>
    </fill>
    <fill>
      <patternFill patternType="solid">
        <fgColor theme="5" tint="-0.499984740745262"/>
        <bgColor indexed="64"/>
      </patternFill>
    </fill>
    <fill>
      <patternFill patternType="solid">
        <fgColor rgb="FF2FD178"/>
        <bgColor indexed="64"/>
      </patternFill>
    </fill>
    <fill>
      <patternFill patternType="solid">
        <fgColor rgb="FFACB9CA"/>
        <bgColor indexed="64"/>
      </patternFill>
    </fill>
    <fill>
      <patternFill patternType="solid">
        <fgColor rgb="FF70AD47"/>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99FF"/>
        <bgColor indexed="64"/>
      </patternFill>
    </fill>
    <fill>
      <patternFill patternType="solid">
        <fgColor rgb="FF99FF99"/>
        <bgColor indexed="64"/>
      </patternFill>
    </fill>
    <fill>
      <patternFill patternType="solid">
        <fgColor rgb="FFE57174"/>
        <bgColor indexed="64"/>
      </patternFill>
    </fill>
    <fill>
      <patternFill patternType="solid">
        <fgColor rgb="FFC2FF47"/>
        <bgColor indexed="64"/>
      </patternFill>
    </fill>
    <fill>
      <patternFill patternType="solid">
        <fgColor rgb="FF4775D1"/>
        <bgColor indexed="64"/>
      </patternFill>
    </fill>
    <fill>
      <patternFill patternType="solid">
        <fgColor rgb="FFCE7B28"/>
        <bgColor indexed="64"/>
      </patternFill>
    </fill>
    <fill>
      <patternFill patternType="solid">
        <fgColor rgb="FF7DFFFF"/>
        <bgColor indexed="64"/>
      </patternFill>
    </fill>
    <fill>
      <patternFill patternType="solid">
        <fgColor rgb="FF00B058"/>
        <bgColor indexed="64"/>
      </patternFill>
    </fill>
    <fill>
      <patternFill patternType="solid">
        <fgColor theme="4" tint="-0.249977111117893"/>
        <bgColor indexed="64"/>
      </patternFill>
    </fill>
    <fill>
      <patternFill patternType="solid">
        <fgColor rgb="FF008CD2"/>
        <bgColor indexed="64"/>
      </patternFill>
    </fill>
    <fill>
      <patternFill patternType="solid">
        <fgColor rgb="FF9966FF"/>
        <bgColor indexed="64"/>
      </patternFill>
    </fill>
    <fill>
      <patternFill patternType="solid">
        <fgColor rgb="FFCC00CC"/>
        <bgColor indexed="64"/>
      </patternFill>
    </fill>
    <fill>
      <patternFill patternType="solid">
        <fgColor rgb="FFFF3300"/>
        <bgColor indexed="64"/>
      </patternFill>
    </fill>
    <fill>
      <patternFill patternType="solid">
        <fgColor rgb="FFCC9900"/>
        <bgColor indexed="64"/>
      </patternFill>
    </fill>
    <fill>
      <patternFill patternType="solid">
        <fgColor rgb="FF996633"/>
        <bgColor indexed="64"/>
      </patternFill>
    </fill>
    <fill>
      <patternFill patternType="solid">
        <fgColor rgb="FF99FF66"/>
        <bgColor indexed="64"/>
      </patternFill>
    </fill>
    <fill>
      <patternFill patternType="solid">
        <fgColor rgb="FF499200"/>
        <bgColor indexed="64"/>
      </patternFill>
    </fill>
    <fill>
      <patternFill patternType="solid">
        <fgColor rgb="FF339966"/>
        <bgColor indexed="64"/>
      </patternFill>
    </fill>
    <fill>
      <patternFill patternType="solid">
        <fgColor rgb="FF336699"/>
        <bgColor indexed="64"/>
      </patternFill>
    </fill>
    <fill>
      <patternFill patternType="solid">
        <fgColor rgb="FFFF00FF"/>
        <bgColor indexed="64"/>
      </patternFill>
    </fill>
    <fill>
      <patternFill patternType="solid">
        <fgColor rgb="FFFFCC66"/>
        <bgColor indexed="64"/>
      </patternFill>
    </fill>
    <fill>
      <patternFill patternType="solid">
        <fgColor theme="8"/>
        <bgColor indexed="64"/>
      </patternFill>
    </fill>
    <fill>
      <patternFill patternType="solid">
        <fgColor theme="9" tint="0.59999389629810485"/>
        <bgColor indexed="64"/>
      </patternFill>
    </fill>
    <fill>
      <patternFill patternType="solid">
        <fgColor rgb="FF3399FF"/>
        <bgColor indexed="64"/>
      </patternFill>
    </fill>
    <fill>
      <patternFill patternType="solid">
        <fgColor rgb="FF9933FF"/>
        <bgColor indexed="64"/>
      </patternFill>
    </fill>
    <fill>
      <patternFill patternType="solid">
        <fgColor rgb="FFFF7C80"/>
        <bgColor indexed="64"/>
      </patternFill>
    </fill>
    <fill>
      <patternFill patternType="solid">
        <fgColor theme="8" tint="-0.499984740745262"/>
        <bgColor indexed="64"/>
      </patternFill>
    </fill>
    <fill>
      <patternFill patternType="solid">
        <fgColor rgb="FF00CC66"/>
        <bgColor indexed="64"/>
      </patternFill>
    </fill>
    <fill>
      <patternFill patternType="solid">
        <fgColor rgb="FFD7B907"/>
        <bgColor indexed="64"/>
      </patternFill>
    </fill>
    <fill>
      <patternFill patternType="solid">
        <fgColor theme="4" tint="0.59999389629810485"/>
        <bgColor indexed="64"/>
      </patternFill>
    </fill>
    <fill>
      <patternFill patternType="solid">
        <fgColor rgb="FFCC66FF"/>
        <bgColor indexed="64"/>
      </patternFill>
    </fill>
    <fill>
      <patternFill patternType="solid">
        <fgColor rgb="FF009900"/>
        <bgColor indexed="64"/>
      </patternFill>
    </fill>
    <fill>
      <patternFill patternType="solid">
        <fgColor rgb="FF66FFFF"/>
        <bgColor indexed="64"/>
      </patternFill>
    </fill>
    <fill>
      <patternFill patternType="solid">
        <fgColor rgb="FFCC99FF"/>
        <bgColor indexed="64"/>
      </patternFill>
    </fill>
    <fill>
      <patternFill patternType="solid">
        <fgColor rgb="FFFF99CC"/>
        <bgColor indexed="64"/>
      </patternFill>
    </fill>
    <fill>
      <patternFill patternType="solid">
        <fgColor rgb="FF00CC99"/>
        <bgColor indexed="64"/>
      </patternFill>
    </fill>
    <fill>
      <patternFill patternType="solid">
        <fgColor rgb="FFFF9933"/>
        <bgColor indexed="64"/>
      </patternFill>
    </fill>
    <fill>
      <patternFill patternType="solid">
        <fgColor theme="1" tint="0.34998626667073579"/>
        <bgColor indexed="64"/>
      </patternFill>
    </fill>
    <fill>
      <patternFill patternType="solid">
        <fgColor rgb="FF009999"/>
        <bgColor indexed="64"/>
      </patternFill>
    </fill>
    <fill>
      <patternFill patternType="solid">
        <fgColor rgb="FF6699FF"/>
        <bgColor indexed="64"/>
      </patternFill>
    </fill>
    <fill>
      <patternFill patternType="solid">
        <fgColor theme="3" tint="0.79998168889431442"/>
        <bgColor indexed="64"/>
      </patternFill>
    </fill>
    <fill>
      <patternFill patternType="solid">
        <fgColor rgb="FFFF5050"/>
        <bgColor indexed="64"/>
      </patternFill>
    </fill>
    <fill>
      <patternFill patternType="solid">
        <fgColor rgb="FF333399"/>
        <bgColor indexed="64"/>
      </patternFill>
    </fill>
    <fill>
      <patternFill patternType="solid">
        <fgColor rgb="FF669900"/>
        <bgColor indexed="64"/>
      </patternFill>
    </fill>
    <fill>
      <patternFill patternType="solid">
        <fgColor rgb="FF66FFCC"/>
        <bgColor indexed="64"/>
      </patternFill>
    </fill>
    <fill>
      <patternFill patternType="solid">
        <fgColor rgb="FFCC00FF"/>
        <bgColor indexed="64"/>
      </patternFill>
    </fill>
    <fill>
      <patternFill patternType="solid">
        <fgColor rgb="FF666633"/>
        <bgColor indexed="64"/>
      </patternFill>
    </fill>
    <fill>
      <patternFill patternType="solid">
        <fgColor rgb="FF000099"/>
        <bgColor indexed="64"/>
      </patternFill>
    </fill>
    <fill>
      <patternFill patternType="solid">
        <fgColor rgb="FF663300"/>
        <bgColor indexed="64"/>
      </patternFill>
    </fill>
    <fill>
      <patternFill patternType="solid">
        <fgColor rgb="FF006666"/>
        <bgColor indexed="64"/>
      </patternFill>
    </fill>
    <fill>
      <patternFill patternType="solid">
        <fgColor rgb="FF00FF00"/>
        <bgColor indexed="64"/>
      </patternFill>
    </fill>
    <fill>
      <patternFill patternType="solid">
        <fgColor rgb="FF99FF33"/>
        <bgColor indexed="64"/>
      </patternFill>
    </fill>
    <fill>
      <patternFill patternType="solid">
        <fgColor rgb="FF660066"/>
        <bgColor indexed="64"/>
      </patternFill>
    </fill>
    <fill>
      <patternFill patternType="solid">
        <fgColor rgb="FFCC3300"/>
        <bgColor indexed="64"/>
      </patternFill>
    </fill>
    <fill>
      <patternFill patternType="solid">
        <fgColor rgb="FF336600"/>
        <bgColor indexed="64"/>
      </patternFill>
    </fill>
    <fill>
      <patternFill patternType="solid">
        <fgColor rgb="FFCC0099"/>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6600FF"/>
        <bgColor indexed="64"/>
      </patternFill>
    </fill>
    <fill>
      <patternFill patternType="solid">
        <fgColor rgb="FFA43A28"/>
        <bgColor indexed="64"/>
      </patternFill>
    </fill>
    <fill>
      <patternFill patternType="solid">
        <fgColor rgb="FF0066FF"/>
        <bgColor indexed="64"/>
      </patternFill>
    </fill>
    <fill>
      <patternFill patternType="solid">
        <fgColor rgb="FF990033"/>
        <bgColor indexed="64"/>
      </patternFill>
    </fill>
    <fill>
      <patternFill patternType="solid">
        <fgColor rgb="FF003300"/>
        <bgColor indexed="64"/>
      </patternFill>
    </fill>
    <fill>
      <patternFill patternType="solid">
        <fgColor rgb="FF7C5A40"/>
        <bgColor indexed="64"/>
      </patternFill>
    </fill>
    <fill>
      <patternFill patternType="solid">
        <fgColor rgb="FF33CC33"/>
        <bgColor indexed="64"/>
      </patternFill>
    </fill>
    <fill>
      <patternFill patternType="solid">
        <fgColor theme="7" tint="0.39997558519241921"/>
        <bgColor indexed="64"/>
      </patternFill>
    </fill>
    <fill>
      <patternFill patternType="solid">
        <fgColor rgb="FF66CCFF"/>
        <bgColor indexed="64"/>
      </patternFill>
    </fill>
    <fill>
      <patternFill patternType="solid">
        <fgColor rgb="FF6666FF"/>
        <bgColor indexed="64"/>
      </patternFill>
    </fill>
    <fill>
      <patternFill patternType="solid">
        <fgColor rgb="FF008080"/>
        <bgColor indexed="64"/>
      </patternFill>
    </fill>
    <fill>
      <patternFill patternType="solid">
        <fgColor rgb="FF800080"/>
        <bgColor indexed="64"/>
      </patternFill>
    </fill>
    <fill>
      <patternFill patternType="solid">
        <fgColor rgb="FF99FFCC"/>
        <bgColor indexed="64"/>
      </patternFill>
    </fill>
    <fill>
      <patternFill patternType="solid">
        <fgColor rgb="FFCCFF66"/>
        <bgColor indexed="64"/>
      </patternFill>
    </fill>
    <fill>
      <patternFill patternType="solid">
        <fgColor rgb="FFCCFF66"/>
        <bgColor rgb="FFFFFFFF"/>
      </patternFill>
    </fill>
    <fill>
      <patternFill patternType="solid">
        <fgColor rgb="FF99FFCC"/>
        <bgColor rgb="FFFFFFFF"/>
      </patternFill>
    </fill>
    <fill>
      <patternFill patternType="solid">
        <fgColor theme="8" tint="-0.499984740745262"/>
        <bgColor rgb="FFFFFFFF"/>
      </patternFill>
    </fill>
    <fill>
      <patternFill patternType="solid">
        <fgColor theme="7" tint="-0.249977111117893"/>
        <bgColor indexed="64"/>
      </patternFill>
    </fill>
    <fill>
      <patternFill patternType="solid">
        <fgColor rgb="FF66FF66"/>
        <bgColor indexed="64"/>
      </patternFill>
    </fill>
    <fill>
      <patternFill patternType="solid">
        <fgColor rgb="FF0000CC"/>
        <bgColor indexed="64"/>
      </patternFill>
    </fill>
    <fill>
      <patternFill patternType="solid">
        <fgColor rgb="FF9900CC"/>
        <bgColor indexed="64"/>
      </patternFill>
    </fill>
    <fill>
      <patternFill patternType="solid">
        <fgColor rgb="FFFF6699"/>
        <bgColor indexed="64"/>
      </patternFill>
    </fill>
    <fill>
      <patternFill patternType="solid">
        <fgColor rgb="FF146641"/>
        <bgColor indexed="64"/>
      </patternFill>
    </fill>
    <fill>
      <patternFill patternType="solid">
        <fgColor theme="6" tint="-0.499984740745262"/>
        <bgColor indexed="64"/>
      </patternFill>
    </fill>
    <fill>
      <patternFill patternType="solid">
        <fgColor theme="6" tint="-0.499984740745262"/>
        <bgColor rgb="FFFFFFFF"/>
      </patternFill>
    </fill>
    <fill>
      <patternFill patternType="solid">
        <fgColor rgb="FF333300"/>
        <bgColor indexed="64"/>
      </patternFill>
    </fill>
    <fill>
      <patternFill patternType="solid">
        <fgColor theme="0"/>
        <bgColor indexed="64"/>
      </patternFill>
    </fill>
  </fills>
  <borders count="12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CCCCCC"/>
      </left>
      <right style="medium">
        <color rgb="FFCCCCCC"/>
      </right>
      <top style="medium">
        <color rgb="FFCCCCCC"/>
      </top>
      <bottom style="medium">
        <color rgb="FFCCCCCC"/>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right/>
      <top style="thin">
        <color rgb="FF00000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theme="1"/>
      </left>
      <right style="thin">
        <color auto="1"/>
      </right>
      <top style="medium">
        <color theme="1"/>
      </top>
      <bottom style="thin">
        <color auto="1"/>
      </bottom>
      <diagonal/>
    </border>
    <border>
      <left style="thin">
        <color auto="1"/>
      </left>
      <right style="thin">
        <color auto="1"/>
      </right>
      <top style="medium">
        <color theme="1"/>
      </top>
      <bottom style="thin">
        <color auto="1"/>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rgb="FF000000"/>
      </bottom>
      <diagonal/>
    </border>
    <border>
      <left/>
      <right/>
      <top style="medium">
        <color auto="1"/>
      </top>
      <bottom style="thin">
        <color rgb="FF000000"/>
      </bottom>
      <diagonal/>
    </border>
    <border>
      <left style="medium">
        <color theme="1"/>
      </left>
      <right style="thin">
        <color theme="1"/>
      </right>
      <top style="thin">
        <color theme="1"/>
      </top>
      <bottom/>
      <diagonal/>
    </border>
    <border>
      <left style="thin">
        <color theme="1"/>
      </left>
      <right style="thin">
        <color theme="1"/>
      </right>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style="thin">
        <color theme="1"/>
      </top>
      <bottom style="thin">
        <color theme="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theme="1"/>
      </left>
      <right style="thin">
        <color rgb="FF000000"/>
      </right>
      <top style="medium">
        <color theme="1"/>
      </top>
      <bottom/>
      <diagonal/>
    </border>
    <border>
      <left/>
      <right style="thin">
        <color rgb="FF000000"/>
      </right>
      <top style="medium">
        <color theme="1"/>
      </top>
      <bottom/>
      <diagonal/>
    </border>
    <border>
      <left style="thin">
        <color rgb="FF000000"/>
      </left>
      <right style="thin">
        <color rgb="FF000000"/>
      </right>
      <top style="medium">
        <color theme="1"/>
      </top>
      <bottom/>
      <diagonal/>
    </border>
    <border>
      <left style="thin">
        <color rgb="FF000000"/>
      </left>
      <right/>
      <top style="medium">
        <color theme="1"/>
      </top>
      <bottom/>
      <diagonal/>
    </border>
    <border>
      <left style="thin">
        <color theme="1"/>
      </left>
      <right/>
      <top style="thin">
        <color theme="1"/>
      </top>
      <bottom style="medium">
        <color theme="1"/>
      </bottom>
      <diagonal/>
    </border>
    <border>
      <left style="medium">
        <color theme="1"/>
      </left>
      <right/>
      <top style="thin">
        <color rgb="FF000000"/>
      </top>
      <bottom/>
      <diagonal/>
    </border>
    <border>
      <left/>
      <right style="thin">
        <color theme="1"/>
      </right>
      <top style="thin">
        <color rgb="FF000000"/>
      </top>
      <bottom/>
      <diagonal/>
    </border>
    <border>
      <left style="thin">
        <color theme="1"/>
      </left>
      <right/>
      <top/>
      <bottom/>
      <diagonal/>
    </border>
    <border>
      <left style="medium">
        <color theme="1"/>
      </left>
      <right style="thin">
        <color rgb="FF000000"/>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thin">
        <color rgb="FF000000"/>
      </left>
      <right style="medium">
        <color theme="1"/>
      </right>
      <top style="thin">
        <color rgb="FF000000"/>
      </top>
      <bottom style="medium">
        <color theme="1"/>
      </bottom>
      <diagonal/>
    </border>
    <border>
      <left style="thin">
        <color theme="1"/>
      </left>
      <right style="medium">
        <color theme="1"/>
      </right>
      <top style="thin">
        <color theme="1"/>
      </top>
      <bottom/>
      <diagonal/>
    </border>
    <border>
      <left style="medium">
        <color theme="1"/>
      </left>
      <right style="thin">
        <color theme="1"/>
      </right>
      <top/>
      <bottom/>
      <diagonal/>
    </border>
    <border>
      <left style="thin">
        <color theme="1"/>
      </left>
      <right style="medium">
        <color theme="1"/>
      </right>
      <top/>
      <bottom/>
      <diagonal/>
    </border>
    <border>
      <left/>
      <right style="thin">
        <color theme="1"/>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auto="1"/>
      </top>
      <bottom style="thin">
        <color rgb="FF000000"/>
      </bottom>
      <diagonal/>
    </border>
    <border>
      <left style="medium">
        <color rgb="FF000000"/>
      </left>
      <right/>
      <top style="medium">
        <color auto="1"/>
      </top>
      <bottom style="thin">
        <color rgb="FF000000"/>
      </bottom>
      <diagonal/>
    </border>
    <border>
      <left/>
      <right style="thin">
        <color auto="1"/>
      </right>
      <top style="thin">
        <color rgb="FF000000"/>
      </top>
      <bottom/>
      <diagonal/>
    </border>
    <border>
      <left style="medium">
        <color theme="1"/>
      </left>
      <right style="medium">
        <color theme="1"/>
      </right>
      <top style="medium">
        <color theme="1"/>
      </top>
      <bottom style="thin">
        <color theme="1"/>
      </bottom>
      <diagonal/>
    </border>
    <border>
      <left style="medium">
        <color theme="1"/>
      </left>
      <right style="medium">
        <color theme="1"/>
      </right>
      <top/>
      <bottom style="thin">
        <color auto="1"/>
      </bottom>
      <diagonal/>
    </border>
    <border>
      <left style="medium">
        <color theme="1"/>
      </left>
      <right style="medium">
        <color theme="1"/>
      </right>
      <top style="thin">
        <color auto="1"/>
      </top>
      <bottom style="thin">
        <color auto="1"/>
      </bottom>
      <diagonal/>
    </border>
    <border>
      <left style="medium">
        <color theme="1"/>
      </left>
      <right style="medium">
        <color theme="1"/>
      </right>
      <top style="thin">
        <color rgb="FF000000"/>
      </top>
      <bottom style="medium">
        <color theme="1"/>
      </bottom>
      <diagonal/>
    </border>
    <border>
      <left style="thin">
        <color theme="1"/>
      </left>
      <right/>
      <top style="thin">
        <color theme="1"/>
      </top>
      <bottom/>
      <diagonal/>
    </border>
    <border>
      <left style="thin">
        <color theme="1"/>
      </left>
      <right/>
      <top/>
      <bottom style="thin">
        <color theme="1"/>
      </bottom>
      <diagonal/>
    </border>
    <border>
      <left style="thin">
        <color theme="1"/>
      </left>
      <right/>
      <top style="medium">
        <color theme="1"/>
      </top>
      <bottom style="thin">
        <color theme="1"/>
      </bottom>
      <diagonal/>
    </border>
    <border>
      <left style="thin">
        <color theme="1"/>
      </left>
      <right style="thick">
        <color theme="1"/>
      </right>
      <top style="thin">
        <color theme="1"/>
      </top>
      <bottom style="thin">
        <color theme="1"/>
      </bottom>
      <diagonal/>
    </border>
    <border>
      <left style="thin">
        <color theme="1"/>
      </left>
      <right style="thick">
        <color theme="1"/>
      </right>
      <top style="medium">
        <color theme="1"/>
      </top>
      <bottom style="thin">
        <color theme="1"/>
      </bottom>
      <diagonal/>
    </border>
    <border>
      <left style="thin">
        <color theme="1"/>
      </left>
      <right style="thick">
        <color theme="1"/>
      </right>
      <top style="thin">
        <color theme="1"/>
      </top>
      <bottom/>
      <diagonal/>
    </border>
    <border>
      <left style="thin">
        <color theme="1"/>
      </left>
      <right style="thick">
        <color theme="1"/>
      </right>
      <top/>
      <bottom style="thin">
        <color theme="1"/>
      </bottom>
      <diagonal/>
    </border>
    <border>
      <left/>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rgb="FF000000"/>
      </left>
      <right style="medium">
        <color theme="1"/>
      </right>
      <top style="medium">
        <color theme="1"/>
      </top>
      <bottom/>
      <diagonal/>
    </border>
    <border>
      <left style="thick">
        <color theme="1"/>
      </left>
      <right style="thin">
        <color theme="1"/>
      </right>
      <top style="thick">
        <color theme="1"/>
      </top>
      <bottom/>
      <diagonal/>
    </border>
    <border>
      <left style="thin">
        <color theme="1"/>
      </left>
      <right style="thin">
        <color theme="1"/>
      </right>
      <top style="thick">
        <color theme="1"/>
      </top>
      <bottom/>
      <diagonal/>
    </border>
    <border>
      <left style="thin">
        <color theme="1"/>
      </left>
      <right style="thick">
        <color theme="1"/>
      </right>
      <top style="thick">
        <color theme="1"/>
      </top>
      <bottom/>
      <diagonal/>
    </border>
    <border>
      <left style="medium">
        <color theme="1"/>
      </left>
      <right style="medium">
        <color theme="1"/>
      </right>
      <top style="thin">
        <color theme="1"/>
      </top>
      <bottom style="thin">
        <color theme="1"/>
      </bottom>
      <diagonal/>
    </border>
    <border>
      <left style="medium">
        <color theme="1"/>
      </left>
      <right style="thin">
        <color theme="1"/>
      </right>
      <top style="medium">
        <color theme="1"/>
      </top>
      <bottom/>
      <diagonal/>
    </border>
    <border>
      <left/>
      <right style="thin">
        <color auto="1"/>
      </right>
      <top style="thin">
        <color auto="1"/>
      </top>
      <bottom style="medium">
        <color auto="1"/>
      </bottom>
      <diagonal/>
    </border>
    <border>
      <left style="thin">
        <color rgb="FF000000"/>
      </left>
      <right/>
      <top/>
      <bottom style="thin">
        <color rgb="FF000000"/>
      </bottom>
      <diagonal/>
    </border>
    <border>
      <left/>
      <right/>
      <top style="thin">
        <color theme="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theme="1"/>
      </left>
      <right/>
      <top style="thin">
        <color auto="1"/>
      </top>
      <bottom style="thin">
        <color auto="1"/>
      </bottom>
      <diagonal/>
    </border>
    <border>
      <left/>
      <right/>
      <top/>
      <bottom style="thin">
        <color theme="1"/>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thin">
        <color theme="1"/>
      </bottom>
      <diagonal/>
    </border>
    <border>
      <left style="thin">
        <color theme="1"/>
      </left>
      <right style="medium">
        <color theme="1"/>
      </right>
      <top/>
      <bottom style="thin">
        <color theme="1"/>
      </bottom>
      <diagonal/>
    </border>
    <border>
      <left/>
      <right style="thin">
        <color rgb="FF000000"/>
      </right>
      <top style="thin">
        <color rgb="FF000000"/>
      </top>
      <bottom style="thin">
        <color rgb="FF000000"/>
      </bottom>
      <diagonal/>
    </border>
    <border>
      <left style="medium">
        <color theme="1"/>
      </left>
      <right/>
      <top/>
      <bottom style="medium">
        <color theme="1"/>
      </bottom>
      <diagonal/>
    </border>
    <border>
      <left/>
      <right style="medium">
        <color theme="1"/>
      </right>
      <top/>
      <bottom style="medium">
        <color theme="1"/>
      </bottom>
      <diagonal/>
    </border>
  </borders>
  <cellStyleXfs count="105">
    <xf numFmtId="0" fontId="0" fillId="0" borderId="0"/>
    <xf numFmtId="0" fontId="1" fillId="0" borderId="0" applyNumberFormat="0" applyFill="0" applyBorder="0" applyAlignment="0" applyProtection="0"/>
    <xf numFmtId="0" fontId="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1463">
    <xf numFmtId="0" fontId="0" fillId="0" borderId="0" xfId="0"/>
    <xf numFmtId="0" fontId="3" fillId="2" borderId="1" xfId="0" applyFont="1" applyFill="1" applyBorder="1" applyAlignment="1">
      <alignment horizontal="center"/>
    </xf>
    <xf numFmtId="0" fontId="6" fillId="0" borderId="0" xfId="0" applyFont="1" applyAlignment="1">
      <alignment vertical="center"/>
    </xf>
    <xf numFmtId="0" fontId="7" fillId="0" borderId="0" xfId="0" applyFont="1"/>
    <xf numFmtId="0" fontId="7" fillId="66" borderId="0" xfId="0" applyFont="1" applyFill="1"/>
    <xf numFmtId="0" fontId="7" fillId="42" borderId="0" xfId="0" applyFont="1" applyFill="1"/>
    <xf numFmtId="0" fontId="7" fillId="65" borderId="0" xfId="0" applyFont="1" applyFill="1"/>
    <xf numFmtId="0" fontId="8" fillId="0" borderId="0" xfId="0" applyFont="1"/>
    <xf numFmtId="0" fontId="7" fillId="64" borderId="0" xfId="0" applyFont="1" applyFill="1"/>
    <xf numFmtId="0" fontId="9" fillId="0" borderId="0" xfId="0" applyFont="1"/>
    <xf numFmtId="0" fontId="8" fillId="65" borderId="0" xfId="0" applyFont="1" applyFill="1"/>
    <xf numFmtId="0" fontId="8" fillId="64" borderId="0" xfId="0" applyFont="1" applyFill="1"/>
    <xf numFmtId="0" fontId="10" fillId="66" borderId="0" xfId="0" applyFont="1" applyFill="1"/>
    <xf numFmtId="0" fontId="12" fillId="66" borderId="0" xfId="1" applyFont="1" applyFill="1"/>
    <xf numFmtId="0" fontId="10" fillId="42" borderId="0" xfId="0" applyFont="1" applyFill="1"/>
    <xf numFmtId="0" fontId="12" fillId="42" borderId="0" xfId="1" applyFont="1" applyFill="1"/>
    <xf numFmtId="0" fontId="10" fillId="65" borderId="0" xfId="0" applyFont="1" applyFill="1"/>
    <xf numFmtId="0" fontId="12" fillId="65" borderId="0" xfId="1" applyFont="1" applyFill="1"/>
    <xf numFmtId="0" fontId="10" fillId="20" borderId="0" xfId="0" applyFont="1" applyFill="1"/>
    <xf numFmtId="0" fontId="7" fillId="20" borderId="0" xfId="0" applyFont="1" applyFill="1"/>
    <xf numFmtId="0" fontId="12" fillId="20" borderId="0" xfId="1" applyFont="1" applyFill="1"/>
    <xf numFmtId="0" fontId="9" fillId="65" borderId="0" xfId="0" applyFont="1" applyFill="1"/>
    <xf numFmtId="0" fontId="9" fillId="20" borderId="0" xfId="0" applyFont="1" applyFill="1"/>
    <xf numFmtId="0" fontId="7" fillId="0" borderId="1" xfId="0" applyFont="1" applyBorder="1" applyAlignment="1">
      <alignment horizontal="center"/>
    </xf>
    <xf numFmtId="0" fontId="3" fillId="0" borderId="1" xfId="0" applyFont="1" applyBorder="1" applyAlignment="1">
      <alignment horizontal="center"/>
    </xf>
    <xf numFmtId="0" fontId="7" fillId="3" borderId="0" xfId="0" applyFont="1" applyFill="1"/>
    <xf numFmtId="0" fontId="7" fillId="10" borderId="1" xfId="0" applyFont="1" applyFill="1" applyBorder="1" applyAlignment="1">
      <alignment horizontal="center"/>
    </xf>
    <xf numFmtId="0" fontId="7" fillId="2" borderId="1" xfId="0" applyFont="1" applyFill="1" applyBorder="1" applyAlignment="1">
      <alignment horizontal="center"/>
    </xf>
    <xf numFmtId="0" fontId="10" fillId="0" borderId="1" xfId="0" applyFont="1" applyBorder="1" applyAlignment="1">
      <alignment horizontal="center"/>
    </xf>
    <xf numFmtId="0" fontId="9" fillId="10" borderId="1" xfId="0" applyFont="1" applyFill="1" applyBorder="1" applyAlignment="1">
      <alignment horizontal="center"/>
    </xf>
    <xf numFmtId="0" fontId="17" fillId="0" borderId="1" xfId="0" applyFont="1" applyBorder="1" applyAlignment="1">
      <alignment horizontal="center"/>
    </xf>
    <xf numFmtId="0" fontId="17" fillId="0" borderId="1" xfId="0" applyFont="1" applyBorder="1"/>
    <xf numFmtId="0" fontId="18" fillId="2" borderId="1" xfId="0" applyFont="1" applyFill="1" applyBorder="1" applyAlignment="1">
      <alignment horizontal="center"/>
    </xf>
    <xf numFmtId="0" fontId="19" fillId="2" borderId="1" xfId="0" applyFont="1" applyFill="1" applyBorder="1" applyAlignment="1">
      <alignment horizontal="center"/>
    </xf>
    <xf numFmtId="0" fontId="20" fillId="2" borderId="1" xfId="0" applyFont="1" applyFill="1" applyBorder="1" applyAlignment="1">
      <alignment horizontal="center"/>
    </xf>
    <xf numFmtId="0" fontId="19" fillId="0" borderId="1" xfId="0" applyFont="1" applyBorder="1" applyAlignment="1">
      <alignment horizontal="center"/>
    </xf>
    <xf numFmtId="0" fontId="20" fillId="0" borderId="1" xfId="0" applyFont="1" applyBorder="1" applyAlignment="1">
      <alignment horizontal="center"/>
    </xf>
    <xf numFmtId="0" fontId="19" fillId="0" borderId="1" xfId="0" applyFont="1" applyBorder="1"/>
    <xf numFmtId="0" fontId="2" fillId="2" borderId="2" xfId="0" applyFont="1" applyFill="1" applyBorder="1" applyAlignment="1">
      <alignment horizontal="center"/>
    </xf>
    <xf numFmtId="0" fontId="2" fillId="0" borderId="2" xfId="0" applyFont="1" applyBorder="1" applyAlignment="1">
      <alignment horizontal="center"/>
    </xf>
    <xf numFmtId="0" fontId="8" fillId="2" borderId="2" xfId="0" applyFont="1" applyFill="1" applyBorder="1" applyAlignment="1">
      <alignment horizontal="center"/>
    </xf>
    <xf numFmtId="0" fontId="7" fillId="2" borderId="2" xfId="0" applyFont="1" applyFill="1" applyBorder="1" applyAlignment="1">
      <alignment horizontal="center"/>
    </xf>
    <xf numFmtId="0" fontId="15" fillId="2" borderId="2" xfId="0" applyFont="1" applyFill="1" applyBorder="1" applyAlignment="1">
      <alignment horizontal="center"/>
    </xf>
    <xf numFmtId="0" fontId="7" fillId="0" borderId="2" xfId="0" applyFont="1" applyBorder="1" applyAlignment="1">
      <alignment horizontal="center"/>
    </xf>
    <xf numFmtId="0" fontId="7" fillId="6" borderId="2" xfId="0" applyFont="1" applyFill="1" applyBorder="1" applyAlignment="1">
      <alignment horizontal="center"/>
    </xf>
    <xf numFmtId="0" fontId="7" fillId="11" borderId="2" xfId="0" applyFont="1" applyFill="1" applyBorder="1" applyAlignment="1">
      <alignment horizontal="center"/>
    </xf>
    <xf numFmtId="0" fontId="8" fillId="11" borderId="2" xfId="0" applyFont="1" applyFill="1" applyBorder="1" applyAlignment="1">
      <alignment horizontal="center"/>
    </xf>
    <xf numFmtId="0" fontId="7" fillId="10" borderId="2" xfId="0" applyFont="1" applyFill="1" applyBorder="1"/>
    <xf numFmtId="0" fontId="8" fillId="10" borderId="2" xfId="0" applyFont="1" applyFill="1" applyBorder="1" applyAlignment="1">
      <alignment horizontal="center"/>
    </xf>
    <xf numFmtId="0" fontId="7" fillId="7" borderId="2" xfId="0" applyFont="1" applyFill="1" applyBorder="1" applyAlignment="1">
      <alignment horizontal="center"/>
    </xf>
    <xf numFmtId="0" fontId="7" fillId="0" borderId="2" xfId="0" applyFont="1" applyBorder="1"/>
    <xf numFmtId="0" fontId="10" fillId="10" borderId="2" xfId="0" applyFont="1" applyFill="1" applyBorder="1" applyAlignment="1">
      <alignment horizontal="center"/>
    </xf>
    <xf numFmtId="0" fontId="9" fillId="2" borderId="1" xfId="0" applyFont="1" applyFill="1" applyBorder="1" applyAlignment="1">
      <alignment horizontal="center"/>
    </xf>
    <xf numFmtId="0" fontId="10" fillId="2" borderId="1" xfId="0" applyFont="1" applyFill="1" applyBorder="1" applyAlignment="1">
      <alignment horizontal="center"/>
    </xf>
    <xf numFmtId="0" fontId="10" fillId="7" borderId="1" xfId="0" applyFont="1" applyFill="1" applyBorder="1" applyAlignment="1">
      <alignment horizontal="center"/>
    </xf>
    <xf numFmtId="0" fontId="10" fillId="4" borderId="2" xfId="0" applyFont="1" applyFill="1" applyBorder="1" applyAlignment="1">
      <alignment horizontal="center"/>
    </xf>
    <xf numFmtId="0" fontId="7" fillId="8" borderId="1" xfId="0" applyFont="1" applyFill="1" applyBorder="1" applyAlignment="1">
      <alignment horizontal="center"/>
    </xf>
    <xf numFmtId="0" fontId="7" fillId="7" borderId="1" xfId="0" applyFont="1" applyFill="1" applyBorder="1" applyAlignment="1">
      <alignment horizontal="center"/>
    </xf>
    <xf numFmtId="0" fontId="7" fillId="0" borderId="3" xfId="0" applyFont="1" applyBorder="1" applyAlignment="1">
      <alignment horizontal="center"/>
    </xf>
    <xf numFmtId="0" fontId="10" fillId="8" borderId="1" xfId="0" applyFont="1" applyFill="1" applyBorder="1" applyAlignment="1">
      <alignment horizontal="center"/>
    </xf>
    <xf numFmtId="0" fontId="21" fillId="2" borderId="1" xfId="0" applyFont="1" applyFill="1" applyBorder="1" applyAlignment="1">
      <alignment horizontal="center"/>
    </xf>
    <xf numFmtId="0" fontId="10" fillId="2" borderId="1" xfId="0" applyFont="1" applyFill="1" applyBorder="1" applyAlignment="1">
      <alignment horizontal="center" wrapText="1"/>
    </xf>
    <xf numFmtId="0" fontId="22" fillId="2" borderId="1" xfId="0" applyFont="1" applyFill="1" applyBorder="1" applyAlignment="1">
      <alignment horizontal="center"/>
    </xf>
    <xf numFmtId="0" fontId="19" fillId="7" borderId="1" xfId="0" applyFont="1" applyFill="1" applyBorder="1" applyAlignment="1">
      <alignment horizontal="center"/>
    </xf>
    <xf numFmtId="0" fontId="10" fillId="0" borderId="3" xfId="0" applyFont="1" applyBorder="1" applyAlignment="1">
      <alignment horizontal="center"/>
    </xf>
    <xf numFmtId="0" fontId="10" fillId="0" borderId="3" xfId="0" applyFont="1" applyBorder="1"/>
    <xf numFmtId="0" fontId="10" fillId="0" borderId="17" xfId="0" applyFont="1" applyBorder="1" applyAlignment="1">
      <alignment horizontal="center"/>
    </xf>
    <xf numFmtId="0" fontId="10" fillId="0" borderId="0" xfId="0" applyFont="1"/>
    <xf numFmtId="0" fontId="8" fillId="0" borderId="2"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4" fillId="0" borderId="2" xfId="0" applyFont="1" applyBorder="1" applyAlignment="1">
      <alignment horizontal="center"/>
    </xf>
    <xf numFmtId="0" fontId="3" fillId="0" borderId="2" xfId="0" applyFont="1" applyBorder="1" applyAlignment="1">
      <alignment horizontal="center"/>
    </xf>
    <xf numFmtId="0" fontId="7" fillId="9" borderId="1" xfId="0" applyFont="1" applyFill="1" applyBorder="1" applyAlignment="1">
      <alignment horizontal="center"/>
    </xf>
    <xf numFmtId="0" fontId="9" fillId="0" borderId="2" xfId="0" applyFont="1" applyBorder="1" applyAlignment="1">
      <alignment horizontal="center"/>
    </xf>
    <xf numFmtId="0" fontId="9" fillId="2" borderId="2" xfId="0" applyFont="1" applyFill="1" applyBorder="1" applyAlignment="1">
      <alignment horizontal="center"/>
    </xf>
    <xf numFmtId="0" fontId="10" fillId="0" borderId="2" xfId="0" applyFont="1" applyBorder="1" applyAlignment="1">
      <alignment horizontal="center"/>
    </xf>
    <xf numFmtId="0" fontId="7" fillId="0" borderId="2" xfId="2" applyFont="1" applyBorder="1" applyAlignment="1">
      <alignment horizontal="center"/>
    </xf>
    <xf numFmtId="0" fontId="10" fillId="9" borderId="1" xfId="0" applyFont="1" applyFill="1" applyBorder="1" applyAlignment="1">
      <alignment horizontal="center"/>
    </xf>
    <xf numFmtId="0" fontId="19" fillId="9" borderId="1" xfId="0" applyFont="1" applyFill="1" applyBorder="1" applyAlignment="1">
      <alignment horizontal="center"/>
    </xf>
    <xf numFmtId="0" fontId="14" fillId="0" borderId="3" xfId="0" applyFont="1" applyBorder="1"/>
    <xf numFmtId="0" fontId="14" fillId="0" borderId="3"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9" fontId="7" fillId="0" borderId="0" xfId="0" applyNumberFormat="1" applyFont="1" applyAlignment="1">
      <alignment horizontal="right"/>
    </xf>
    <xf numFmtId="11" fontId="7" fillId="0" borderId="0" xfId="0" applyNumberFormat="1" applyFont="1" applyAlignment="1">
      <alignment horizontal="right"/>
    </xf>
    <xf numFmtId="9" fontId="7" fillId="0" borderId="0" xfId="0" applyNumberFormat="1" applyFont="1"/>
    <xf numFmtId="11" fontId="7" fillId="0" borderId="0" xfId="0" applyNumberFormat="1" applyFont="1"/>
    <xf numFmtId="0" fontId="7" fillId="12" borderId="0" xfId="0" applyFont="1" applyFill="1"/>
    <xf numFmtId="0" fontId="8" fillId="13" borderId="0" xfId="0" applyFont="1" applyFill="1" applyAlignment="1">
      <alignment horizontal="center"/>
    </xf>
    <xf numFmtId="0" fontId="8" fillId="13" borderId="0" xfId="0" applyFont="1" applyFill="1"/>
    <xf numFmtId="0" fontId="7" fillId="12" borderId="0" xfId="0" applyFont="1" applyFill="1" applyAlignment="1">
      <alignment horizontal="right"/>
    </xf>
    <xf numFmtId="0" fontId="7" fillId="4" borderId="0" xfId="0" applyFont="1" applyFill="1" applyAlignment="1">
      <alignment horizontal="right"/>
    </xf>
    <xf numFmtId="9" fontId="7" fillId="4" borderId="0" xfId="0" applyNumberFormat="1" applyFont="1" applyFill="1" applyAlignment="1">
      <alignment horizontal="right"/>
    </xf>
    <xf numFmtId="0" fontId="10" fillId="0" borderId="8" xfId="0" applyFont="1" applyBorder="1" applyAlignment="1">
      <alignment horizontal="right" wrapText="1"/>
    </xf>
    <xf numFmtId="9" fontId="10" fillId="0" borderId="8" xfId="0" applyNumberFormat="1" applyFont="1" applyBorder="1" applyAlignment="1">
      <alignment horizontal="right" wrapText="1"/>
    </xf>
    <xf numFmtId="11" fontId="10" fillId="0" borderId="8" xfId="0" applyNumberFormat="1" applyFont="1" applyBorder="1" applyAlignment="1">
      <alignment horizontal="right" wrapText="1"/>
    </xf>
    <xf numFmtId="0" fontId="7" fillId="14" borderId="0" xfId="0" applyFont="1" applyFill="1"/>
    <xf numFmtId="0" fontId="7" fillId="14" borderId="0" xfId="0" applyFont="1" applyFill="1" applyAlignment="1">
      <alignment horizontal="right"/>
    </xf>
    <xf numFmtId="0" fontId="7" fillId="15" borderId="0" xfId="0" applyFont="1" applyFill="1"/>
    <xf numFmtId="11" fontId="7" fillId="4" borderId="0" xfId="0" applyNumberFormat="1" applyFont="1" applyFill="1" applyAlignment="1">
      <alignment horizontal="right"/>
    </xf>
    <xf numFmtId="9" fontId="24" fillId="0" borderId="0" xfId="0" applyNumberFormat="1" applyFont="1"/>
    <xf numFmtId="0" fontId="27" fillId="0" borderId="0" xfId="0" applyFont="1"/>
    <xf numFmtId="0" fontId="28" fillId="0" borderId="0" xfId="0" applyFont="1"/>
    <xf numFmtId="164" fontId="29" fillId="0" borderId="9" xfId="0" applyNumberFormat="1" applyFont="1" applyBorder="1" applyAlignment="1">
      <alignment horizontal="center" vertical="center" wrapText="1"/>
    </xf>
    <xf numFmtId="164" fontId="28" fillId="0" borderId="0" xfId="0" applyNumberFormat="1" applyFont="1"/>
    <xf numFmtId="0" fontId="30" fillId="0" borderId="0" xfId="0" applyFont="1"/>
    <xf numFmtId="164" fontId="30" fillId="0" borderId="0" xfId="0" applyNumberFormat="1" applyFont="1" applyAlignment="1">
      <alignment horizontal="right" wrapText="1"/>
    </xf>
    <xf numFmtId="164" fontId="28" fillId="0" borderId="0" xfId="0" applyNumberFormat="1" applyFont="1" applyAlignment="1">
      <alignment horizontal="right" wrapText="1"/>
    </xf>
    <xf numFmtId="164" fontId="28" fillId="0" borderId="0" xfId="0" applyNumberFormat="1" applyFont="1" applyAlignment="1">
      <alignment horizontal="right"/>
    </xf>
    <xf numFmtId="164" fontId="30" fillId="0" borderId="0" xfId="0" applyNumberFormat="1" applyFont="1" applyAlignment="1">
      <alignment horizontal="right"/>
    </xf>
    <xf numFmtId="0" fontId="28" fillId="0" borderId="0" xfId="0" applyFont="1" applyAlignment="1">
      <alignment horizontal="right"/>
    </xf>
    <xf numFmtId="0" fontId="30" fillId="0" borderId="0" xfId="0" applyFont="1" applyAlignment="1">
      <alignment horizontal="right"/>
    </xf>
    <xf numFmtId="164" fontId="30" fillId="0" borderId="13" xfId="0" applyNumberFormat="1" applyFont="1" applyBorder="1" applyAlignment="1">
      <alignment horizontal="right" wrapText="1"/>
    </xf>
    <xf numFmtId="164" fontId="28" fillId="0" borderId="13" xfId="0" applyNumberFormat="1" applyFont="1" applyBorder="1" applyAlignment="1">
      <alignment horizontal="right" wrapText="1"/>
    </xf>
    <xf numFmtId="164" fontId="30" fillId="0" borderId="13" xfId="0" applyNumberFormat="1" applyFont="1" applyBorder="1" applyAlignment="1">
      <alignment horizontal="right"/>
    </xf>
    <xf numFmtId="164" fontId="28" fillId="0" borderId="13" xfId="0" applyNumberFormat="1" applyFont="1" applyBorder="1" applyAlignment="1">
      <alignment horizontal="right"/>
    </xf>
    <xf numFmtId="0" fontId="27" fillId="0" borderId="13" xfId="0" applyFont="1" applyBorder="1" applyAlignment="1">
      <alignment horizontal="right"/>
    </xf>
    <xf numFmtId="0" fontId="28" fillId="0" borderId="13" xfId="0" applyFont="1" applyBorder="1" applyAlignment="1">
      <alignment horizontal="right"/>
    </xf>
    <xf numFmtId="0" fontId="32" fillId="0" borderId="13" xfId="0" applyFont="1" applyBorder="1" applyAlignment="1">
      <alignment horizontal="right"/>
    </xf>
    <xf numFmtId="0" fontId="7" fillId="0" borderId="1" xfId="0" applyFont="1" applyBorder="1" applyAlignment="1">
      <alignment horizontal="left"/>
    </xf>
    <xf numFmtId="0" fontId="7" fillId="0" borderId="18" xfId="0" applyFont="1" applyBorder="1" applyAlignment="1">
      <alignment horizontal="left"/>
    </xf>
    <xf numFmtId="0" fontId="10" fillId="0" borderId="18" xfId="0" applyFont="1" applyBorder="1" applyAlignment="1">
      <alignment horizontal="left"/>
    </xf>
    <xf numFmtId="0" fontId="7" fillId="0" borderId="18" xfId="0" applyFont="1" applyBorder="1" applyAlignment="1">
      <alignment horizontal="center"/>
    </xf>
    <xf numFmtId="0" fontId="7" fillId="10" borderId="18" xfId="0" applyFont="1" applyFill="1" applyBorder="1" applyAlignment="1">
      <alignment horizontal="center"/>
    </xf>
    <xf numFmtId="0" fontId="7" fillId="0" borderId="19" xfId="0" applyFont="1" applyBorder="1"/>
    <xf numFmtId="0" fontId="36" fillId="68" borderId="21" xfId="0" applyFont="1" applyFill="1" applyBorder="1" applyAlignment="1">
      <alignment horizontal="center" wrapText="1" readingOrder="1"/>
    </xf>
    <xf numFmtId="0" fontId="31" fillId="72" borderId="6" xfId="0" applyFont="1" applyFill="1" applyBorder="1" applyAlignment="1">
      <alignment horizontal="center"/>
    </xf>
    <xf numFmtId="0" fontId="37" fillId="68" borderId="21" xfId="0" applyFont="1" applyFill="1" applyBorder="1" applyAlignment="1">
      <alignment horizontal="center" wrapText="1"/>
    </xf>
    <xf numFmtId="0" fontId="9" fillId="0" borderId="21" xfId="0" applyFont="1" applyBorder="1" applyAlignment="1">
      <alignment horizontal="center" wrapText="1" readingOrder="1"/>
    </xf>
    <xf numFmtId="0" fontId="9" fillId="68" borderId="21" xfId="0" applyFont="1" applyFill="1" applyBorder="1" applyAlignment="1">
      <alignment horizontal="center" wrapText="1" readingOrder="1"/>
    </xf>
    <xf numFmtId="0" fontId="9" fillId="71" borderId="22" xfId="0" applyFont="1" applyFill="1" applyBorder="1" applyAlignment="1">
      <alignment horizontal="center" wrapText="1" readingOrder="1"/>
    </xf>
    <xf numFmtId="0" fontId="3" fillId="0" borderId="2" xfId="0" applyFont="1" applyBorder="1" applyAlignment="1">
      <alignment horizontal="left"/>
    </xf>
    <xf numFmtId="0" fontId="2" fillId="0" borderId="6" xfId="0" applyFont="1" applyBorder="1" applyAlignment="1">
      <alignment horizontal="center"/>
    </xf>
    <xf numFmtId="0" fontId="7" fillId="0" borderId="17" xfId="0" applyFont="1" applyBorder="1"/>
    <xf numFmtId="0" fontId="7" fillId="0" borderId="6" xfId="0" applyFont="1" applyBorder="1"/>
    <xf numFmtId="0" fontId="38" fillId="0" borderId="0" xfId="0" applyFont="1"/>
    <xf numFmtId="0" fontId="39" fillId="0" borderId="0" xfId="0" applyFont="1"/>
    <xf numFmtId="0" fontId="9" fillId="18" borderId="0" xfId="0" applyFont="1" applyFill="1"/>
    <xf numFmtId="0" fontId="18" fillId="0" borderId="0" xfId="0" applyFont="1"/>
    <xf numFmtId="0" fontId="9" fillId="24" borderId="0" xfId="0" applyFont="1" applyFill="1"/>
    <xf numFmtId="0" fontId="9" fillId="3" borderId="0" xfId="0" applyFont="1" applyFill="1"/>
    <xf numFmtId="0" fontId="10" fillId="27" borderId="0" xfId="0" applyFont="1" applyFill="1"/>
    <xf numFmtId="0" fontId="45" fillId="32" borderId="0" xfId="0" applyFont="1" applyFill="1"/>
    <xf numFmtId="0" fontId="9" fillId="33" borderId="0" xfId="0" applyFont="1" applyFill="1"/>
    <xf numFmtId="0" fontId="45" fillId="34" borderId="0" xfId="0" applyFont="1" applyFill="1"/>
    <xf numFmtId="0" fontId="9" fillId="0" borderId="1" xfId="0" applyFont="1" applyBorder="1" applyAlignment="1">
      <alignment horizontal="center" wrapText="1" readingOrder="1"/>
    </xf>
    <xf numFmtId="0" fontId="9" fillId="68" borderId="1" xfId="0" applyFont="1" applyFill="1" applyBorder="1" applyAlignment="1">
      <alignment horizontal="center" wrapText="1" readingOrder="1"/>
    </xf>
    <xf numFmtId="0" fontId="10" fillId="68" borderId="1" xfId="0" applyFont="1" applyFill="1" applyBorder="1" applyAlignment="1">
      <alignment horizontal="center" wrapText="1" readingOrder="1"/>
    </xf>
    <xf numFmtId="0" fontId="9" fillId="69" borderId="1" xfId="0" applyFont="1" applyFill="1" applyBorder="1" applyAlignment="1">
      <alignment horizontal="center" wrapText="1" readingOrder="1"/>
    </xf>
    <xf numFmtId="0" fontId="10" fillId="69" borderId="1" xfId="0" applyFont="1" applyFill="1" applyBorder="1" applyAlignment="1">
      <alignment horizontal="center" wrapText="1" readingOrder="1"/>
    </xf>
    <xf numFmtId="0" fontId="10" fillId="70" borderId="1" xfId="0" applyFont="1" applyFill="1" applyBorder="1" applyAlignment="1">
      <alignment horizontal="center" wrapText="1" readingOrder="1"/>
    </xf>
    <xf numFmtId="0" fontId="10" fillId="0" borderId="1" xfId="0" applyFont="1" applyBorder="1" applyAlignment="1">
      <alignment horizontal="center" wrapText="1" readingOrder="1"/>
    </xf>
    <xf numFmtId="0" fontId="9" fillId="71" borderId="1" xfId="0" applyFont="1" applyFill="1" applyBorder="1" applyAlignment="1">
      <alignment horizontal="center" wrapText="1" readingOrder="1"/>
    </xf>
    <xf numFmtId="0" fontId="10" fillId="71" borderId="1" xfId="0" applyFont="1" applyFill="1" applyBorder="1" applyAlignment="1">
      <alignment horizontal="center" wrapText="1" readingOrder="1"/>
    </xf>
    <xf numFmtId="0" fontId="9" fillId="73" borderId="1" xfId="0" applyFont="1" applyFill="1" applyBorder="1" applyAlignment="1">
      <alignment horizontal="center" wrapText="1" readingOrder="1"/>
    </xf>
    <xf numFmtId="0" fontId="10" fillId="73" borderId="1" xfId="0" applyFont="1" applyFill="1" applyBorder="1" applyAlignment="1">
      <alignment horizontal="center" wrapText="1" readingOrder="1"/>
    </xf>
    <xf numFmtId="0" fontId="19" fillId="0" borderId="1" xfId="0" applyFont="1" applyBorder="1" applyAlignment="1">
      <alignment horizontal="center" wrapText="1"/>
    </xf>
    <xf numFmtId="0" fontId="18" fillId="0" borderId="1" xfId="0" applyFont="1" applyBorder="1" applyAlignment="1">
      <alignment horizontal="center" wrapText="1"/>
    </xf>
    <xf numFmtId="0" fontId="9" fillId="68" borderId="3" xfId="0" applyFont="1" applyFill="1" applyBorder="1" applyAlignment="1">
      <alignment horizontal="center" wrapText="1" readingOrder="1"/>
    </xf>
    <xf numFmtId="0" fontId="46" fillId="68" borderId="23" xfId="0" applyFont="1" applyFill="1" applyBorder="1" applyAlignment="1">
      <alignment horizontal="center" wrapText="1"/>
    </xf>
    <xf numFmtId="0" fontId="46" fillId="68" borderId="24" xfId="0" applyFont="1" applyFill="1" applyBorder="1" applyAlignment="1">
      <alignment horizontal="center" wrapText="1"/>
    </xf>
    <xf numFmtId="0" fontId="9" fillId="69" borderId="3" xfId="0" applyFont="1" applyFill="1" applyBorder="1" applyAlignment="1">
      <alignment horizontal="center" wrapText="1" readingOrder="1"/>
    </xf>
    <xf numFmtId="0" fontId="46" fillId="69" borderId="23" xfId="0" applyFont="1" applyFill="1" applyBorder="1" applyAlignment="1">
      <alignment horizontal="center" wrapText="1"/>
    </xf>
    <xf numFmtId="0" fontId="46" fillId="69" borderId="24" xfId="0" applyFont="1" applyFill="1" applyBorder="1" applyAlignment="1">
      <alignment horizontal="center" wrapText="1"/>
    </xf>
    <xf numFmtId="0" fontId="9" fillId="70" borderId="3" xfId="0" applyFont="1" applyFill="1" applyBorder="1" applyAlignment="1">
      <alignment horizontal="center" wrapText="1" readingOrder="1"/>
    </xf>
    <xf numFmtId="0" fontId="46" fillId="70" borderId="23" xfId="0" applyFont="1" applyFill="1" applyBorder="1" applyAlignment="1">
      <alignment horizontal="center" wrapText="1"/>
    </xf>
    <xf numFmtId="0" fontId="46" fillId="70" borderId="24" xfId="0" applyFont="1" applyFill="1" applyBorder="1" applyAlignment="1">
      <alignment horizontal="center" wrapText="1"/>
    </xf>
    <xf numFmtId="0" fontId="9" fillId="73" borderId="3" xfId="0" applyFont="1" applyFill="1" applyBorder="1" applyAlignment="1">
      <alignment horizontal="center" wrapText="1" readingOrder="1"/>
    </xf>
    <xf numFmtId="0" fontId="46" fillId="73" borderId="24" xfId="0" applyFont="1" applyFill="1" applyBorder="1" applyAlignment="1">
      <alignment horizontal="center" wrapText="1"/>
    </xf>
    <xf numFmtId="0" fontId="8" fillId="0" borderId="1" xfId="0" applyFont="1" applyBorder="1"/>
    <xf numFmtId="0" fontId="8" fillId="74" borderId="3" xfId="0" applyFont="1" applyFill="1" applyBorder="1"/>
    <xf numFmtId="0" fontId="0" fillId="74" borderId="23" xfId="0" applyFill="1" applyBorder="1"/>
    <xf numFmtId="0" fontId="0" fillId="74" borderId="24" xfId="0" applyFill="1" applyBorder="1"/>
    <xf numFmtId="0" fontId="8" fillId="75" borderId="3" xfId="0" applyFont="1" applyFill="1" applyBorder="1"/>
    <xf numFmtId="0" fontId="0" fillId="75" borderId="23" xfId="0" applyFill="1" applyBorder="1"/>
    <xf numFmtId="0" fontId="0" fillId="75" borderId="24" xfId="0" applyFill="1" applyBorder="1"/>
    <xf numFmtId="0" fontId="8" fillId="2" borderId="18" xfId="0" applyFont="1" applyFill="1" applyBorder="1" applyAlignment="1">
      <alignment horizontal="center"/>
    </xf>
    <xf numFmtId="0" fontId="19" fillId="2" borderId="18" xfId="0" applyFont="1" applyFill="1" applyBorder="1" applyAlignment="1">
      <alignment horizontal="left"/>
    </xf>
    <xf numFmtId="0" fontId="19" fillId="0" borderId="18" xfId="0" applyFont="1" applyBorder="1" applyAlignment="1">
      <alignment horizontal="left"/>
    </xf>
    <xf numFmtId="0" fontId="8" fillId="2" borderId="19" xfId="0" applyFont="1" applyFill="1" applyBorder="1" applyAlignment="1">
      <alignment horizontal="center"/>
    </xf>
    <xf numFmtId="0" fontId="7" fillId="2" borderId="19" xfId="0" applyFont="1" applyFill="1" applyBorder="1" applyAlignment="1">
      <alignment horizontal="center"/>
    </xf>
    <xf numFmtId="0" fontId="7" fillId="6" borderId="19" xfId="0" applyFont="1" applyFill="1" applyBorder="1" applyAlignment="1">
      <alignment horizontal="center"/>
    </xf>
    <xf numFmtId="0" fontId="7" fillId="10" borderId="19" xfId="0" applyFont="1" applyFill="1" applyBorder="1"/>
    <xf numFmtId="0" fontId="10" fillId="0" borderId="19" xfId="0" applyFont="1" applyBorder="1" applyAlignment="1">
      <alignment horizontal="left"/>
    </xf>
    <xf numFmtId="0" fontId="7" fillId="0" borderId="19" xfId="0" applyFont="1" applyBorder="1" applyAlignment="1">
      <alignment horizontal="center"/>
    </xf>
    <xf numFmtId="0" fontId="10" fillId="76" borderId="1" xfId="0" applyFont="1" applyFill="1" applyBorder="1" applyAlignment="1">
      <alignment horizontal="center" wrapText="1" readingOrder="1"/>
    </xf>
    <xf numFmtId="0" fontId="10" fillId="4" borderId="1" xfId="0" applyFont="1" applyFill="1" applyBorder="1" applyAlignment="1">
      <alignment horizontal="left" wrapText="1" readingOrder="1"/>
    </xf>
    <xf numFmtId="0" fontId="10" fillId="76" borderId="1" xfId="0" applyFont="1" applyFill="1" applyBorder="1" applyAlignment="1">
      <alignment horizontal="left" wrapText="1" readingOrder="1"/>
    </xf>
    <xf numFmtId="0" fontId="10" fillId="3" borderId="1" xfId="0" applyFont="1" applyFill="1" applyBorder="1" applyAlignment="1">
      <alignment horizontal="center" wrapText="1" readingOrder="1"/>
    </xf>
    <xf numFmtId="0" fontId="10" fillId="4" borderId="1" xfId="0" applyFont="1" applyFill="1" applyBorder="1" applyAlignment="1">
      <alignment horizontal="center" wrapText="1" readingOrder="1"/>
    </xf>
    <xf numFmtId="0" fontId="10" fillId="77" borderId="1" xfId="0" applyFont="1" applyFill="1" applyBorder="1" applyAlignment="1">
      <alignment horizontal="left" wrapText="1" readingOrder="1"/>
    </xf>
    <xf numFmtId="0" fontId="10" fillId="10" borderId="1" xfId="0" applyFont="1" applyFill="1" applyBorder="1" applyAlignment="1">
      <alignment horizontal="left" wrapText="1" readingOrder="1"/>
    </xf>
    <xf numFmtId="0" fontId="47" fillId="76" borderId="1" xfId="0" applyFont="1" applyFill="1" applyBorder="1" applyAlignment="1">
      <alignment horizontal="left" wrapText="1" readingOrder="1"/>
    </xf>
    <xf numFmtId="0" fontId="46" fillId="77" borderId="1" xfId="0" applyFont="1" applyFill="1" applyBorder="1" applyAlignment="1">
      <alignment wrapText="1"/>
    </xf>
    <xf numFmtId="0" fontId="47" fillId="4" borderId="1" xfId="0" applyFont="1" applyFill="1" applyBorder="1" applyAlignment="1">
      <alignment horizontal="left" wrapText="1" readingOrder="1"/>
    </xf>
    <xf numFmtId="0" fontId="47" fillId="10" borderId="1" xfId="0" applyFont="1" applyFill="1" applyBorder="1" applyAlignment="1">
      <alignment horizontal="left" wrapText="1" readingOrder="1"/>
    </xf>
    <xf numFmtId="0" fontId="47" fillId="3" borderId="1" xfId="0" applyFont="1" applyFill="1" applyBorder="1" applyAlignment="1">
      <alignment horizontal="left" wrapText="1" readingOrder="1"/>
    </xf>
    <xf numFmtId="0" fontId="31" fillId="72" borderId="26" xfId="0" applyFont="1" applyFill="1" applyBorder="1" applyAlignment="1">
      <alignment horizontal="center"/>
    </xf>
    <xf numFmtId="0" fontId="19" fillId="68" borderId="6" xfId="0" applyFont="1" applyFill="1" applyBorder="1" applyAlignment="1">
      <alignment horizontal="center" wrapText="1"/>
    </xf>
    <xf numFmtId="0" fontId="19" fillId="68" borderId="27" xfId="0" applyFont="1" applyFill="1" applyBorder="1" applyAlignment="1">
      <alignment horizontal="center" wrapText="1"/>
    </xf>
    <xf numFmtId="0" fontId="9" fillId="69" borderId="26" xfId="0" applyFont="1" applyFill="1" applyBorder="1" applyAlignment="1">
      <alignment horizontal="center" wrapText="1" readingOrder="1"/>
    </xf>
    <xf numFmtId="0" fontId="19" fillId="69" borderId="6" xfId="0" applyFont="1" applyFill="1" applyBorder="1" applyAlignment="1">
      <alignment horizontal="center" wrapText="1"/>
    </xf>
    <xf numFmtId="0" fontId="19" fillId="69" borderId="27" xfId="0" applyFont="1" applyFill="1" applyBorder="1" applyAlignment="1">
      <alignment horizontal="center" wrapText="1"/>
    </xf>
    <xf numFmtId="0" fontId="9" fillId="70" borderId="26" xfId="0" applyFont="1" applyFill="1" applyBorder="1" applyAlignment="1">
      <alignment horizontal="center" wrapText="1" readingOrder="1"/>
    </xf>
    <xf numFmtId="0" fontId="19" fillId="70" borderId="6" xfId="0" applyFont="1" applyFill="1" applyBorder="1" applyAlignment="1">
      <alignment horizontal="center" wrapText="1"/>
    </xf>
    <xf numFmtId="0" fontId="19" fillId="70" borderId="27" xfId="0" applyFont="1" applyFill="1" applyBorder="1" applyAlignment="1">
      <alignment horizontal="center" wrapText="1"/>
    </xf>
    <xf numFmtId="0" fontId="8" fillId="0" borderId="0" xfId="0" applyFont="1" applyAlignment="1">
      <alignment horizontal="left"/>
    </xf>
    <xf numFmtId="0" fontId="14" fillId="0" borderId="0" xfId="0" applyFont="1" applyAlignment="1">
      <alignment horizontal="right"/>
    </xf>
    <xf numFmtId="0" fontId="8" fillId="0" borderId="0" xfId="0" applyFont="1" applyAlignment="1">
      <alignment horizontal="right"/>
    </xf>
    <xf numFmtId="0" fontId="7" fillId="0" borderId="0" xfId="0" applyFont="1" applyAlignment="1">
      <alignment horizontal="left"/>
    </xf>
    <xf numFmtId="0" fontId="23" fillId="0" borderId="0" xfId="0" applyFont="1" applyAlignment="1">
      <alignment horizontal="right"/>
    </xf>
    <xf numFmtId="0" fontId="12" fillId="0" borderId="0" xfId="1" applyFont="1"/>
    <xf numFmtId="0" fontId="12" fillId="0" borderId="0" xfId="1" applyFont="1" applyAlignment="1">
      <alignment vertical="center"/>
    </xf>
    <xf numFmtId="10" fontId="7" fillId="0" borderId="0" xfId="0" applyNumberFormat="1" applyFont="1"/>
    <xf numFmtId="3" fontId="7" fillId="0" borderId="0" xfId="0" applyNumberFormat="1" applyFont="1"/>
    <xf numFmtId="0" fontId="7" fillId="0" borderId="0" xfId="0" applyFont="1" applyAlignment="1">
      <alignment horizontal="left" vertical="center"/>
    </xf>
    <xf numFmtId="0" fontId="10" fillId="0" borderId="0" xfId="0" applyFont="1" applyAlignment="1">
      <alignment vertical="center"/>
    </xf>
    <xf numFmtId="0" fontId="7" fillId="4" borderId="0" xfId="0" applyFont="1" applyFill="1"/>
    <xf numFmtId="0" fontId="23" fillId="4" borderId="0" xfId="0" applyFont="1" applyFill="1"/>
    <xf numFmtId="0" fontId="7" fillId="10" borderId="0" xfId="0" applyFont="1" applyFill="1"/>
    <xf numFmtId="0" fontId="23" fillId="10" borderId="0" xfId="0" applyFont="1" applyFill="1"/>
    <xf numFmtId="0" fontId="7" fillId="78" borderId="0" xfId="0" applyFont="1" applyFill="1"/>
    <xf numFmtId="0" fontId="0" fillId="78" borderId="0" xfId="0" applyFill="1"/>
    <xf numFmtId="0" fontId="45" fillId="0" borderId="0" xfId="0" applyFont="1"/>
    <xf numFmtId="0" fontId="23" fillId="0" borderId="0" xfId="0" applyFont="1"/>
    <xf numFmtId="0" fontId="32" fillId="0" borderId="0" xfId="0" applyFont="1" applyAlignment="1">
      <alignment horizontal="right"/>
    </xf>
    <xf numFmtId="0" fontId="9" fillId="35" borderId="0" xfId="0" applyFont="1" applyFill="1"/>
    <xf numFmtId="164" fontId="18" fillId="0" borderId="0" xfId="0" applyNumberFormat="1" applyFont="1" applyAlignment="1">
      <alignment horizontal="left" vertical="center" wrapText="1"/>
    </xf>
    <xf numFmtId="164" fontId="18" fillId="0" borderId="0" xfId="0" applyNumberFormat="1" applyFont="1" applyAlignment="1">
      <alignment horizontal="center" vertical="center" wrapText="1"/>
    </xf>
    <xf numFmtId="164" fontId="45" fillId="0" borderId="0" xfId="0" applyNumberFormat="1" applyFont="1" applyAlignment="1">
      <alignment horizontal="left" vertical="center" wrapText="1"/>
    </xf>
    <xf numFmtId="164" fontId="45" fillId="0" borderId="0" xfId="0" applyNumberFormat="1" applyFont="1" applyAlignment="1">
      <alignment horizontal="left" wrapText="1"/>
    </xf>
    <xf numFmtId="164" fontId="45" fillId="0" borderId="0" xfId="0" applyNumberFormat="1" applyFont="1" applyAlignment="1">
      <alignment horizontal="left"/>
    </xf>
    <xf numFmtId="0" fontId="45" fillId="0" borderId="0" xfId="0" applyFont="1" applyAlignment="1">
      <alignment horizontal="left"/>
    </xf>
    <xf numFmtId="0" fontId="45" fillId="38" borderId="0" xfId="0" applyFont="1" applyFill="1" applyAlignment="1">
      <alignment horizontal="left"/>
    </xf>
    <xf numFmtId="0" fontId="9" fillId="39" borderId="0" xfId="0" applyFont="1" applyFill="1" applyAlignment="1">
      <alignment horizontal="left"/>
    </xf>
    <xf numFmtId="0" fontId="18" fillId="0" borderId="0" xfId="0" applyFont="1" applyAlignment="1">
      <alignment horizontal="left"/>
    </xf>
    <xf numFmtId="164" fontId="18" fillId="0" borderId="0" xfId="0" applyNumberFormat="1" applyFont="1" applyAlignment="1">
      <alignment horizontal="left"/>
    </xf>
    <xf numFmtId="0" fontId="9" fillId="42" borderId="0" xfId="0" applyFont="1" applyFill="1" applyAlignment="1">
      <alignment horizontal="left"/>
    </xf>
    <xf numFmtId="0" fontId="9" fillId="0" borderId="0" xfId="0" applyFont="1" applyAlignment="1">
      <alignment horizontal="left"/>
    </xf>
    <xf numFmtId="0" fontId="9" fillId="43" borderId="0" xfId="0" applyFont="1" applyFill="1"/>
    <xf numFmtId="164" fontId="18" fillId="44" borderId="0" xfId="0" applyNumberFormat="1" applyFont="1" applyFill="1" applyAlignment="1">
      <alignment horizontal="left"/>
    </xf>
    <xf numFmtId="0" fontId="45" fillId="23" borderId="0" xfId="0" applyFont="1" applyFill="1" applyAlignment="1">
      <alignment horizontal="left"/>
    </xf>
    <xf numFmtId="0" fontId="45" fillId="23" borderId="0" xfId="0" applyFont="1" applyFill="1"/>
    <xf numFmtId="0" fontId="9" fillId="49" borderId="0" xfId="0" applyFont="1" applyFill="1" applyAlignment="1">
      <alignment horizontal="left"/>
    </xf>
    <xf numFmtId="0" fontId="45" fillId="25" borderId="0" xfId="0" applyFont="1" applyFill="1"/>
    <xf numFmtId="164" fontId="18" fillId="26" borderId="0" xfId="0" applyNumberFormat="1" applyFont="1" applyFill="1" applyAlignment="1">
      <alignment horizontal="left"/>
    </xf>
    <xf numFmtId="0" fontId="9" fillId="50" borderId="0" xfId="0" applyFont="1" applyFill="1" applyAlignment="1">
      <alignment horizontal="left"/>
    </xf>
    <xf numFmtId="164" fontId="18" fillId="28" borderId="0" xfId="0" applyNumberFormat="1" applyFont="1" applyFill="1" applyAlignment="1">
      <alignment horizontal="left"/>
    </xf>
    <xf numFmtId="0" fontId="9" fillId="44" borderId="0" xfId="0" applyFont="1" applyFill="1" applyAlignment="1">
      <alignment horizontal="left"/>
    </xf>
    <xf numFmtId="164" fontId="45" fillId="52" borderId="0" xfId="0" applyNumberFormat="1" applyFont="1" applyFill="1" applyAlignment="1">
      <alignment horizontal="left"/>
    </xf>
    <xf numFmtId="0" fontId="9" fillId="29" borderId="0" xfId="0" applyFont="1" applyFill="1"/>
    <xf numFmtId="0" fontId="45" fillId="27" borderId="0" xfId="0" applyFont="1" applyFill="1" applyAlignment="1">
      <alignment horizontal="left"/>
    </xf>
    <xf numFmtId="0" fontId="45" fillId="57" borderId="0" xfId="0" applyFont="1" applyFill="1" applyAlignment="1">
      <alignment horizontal="left"/>
    </xf>
    <xf numFmtId="0" fontId="45" fillId="31" borderId="0" xfId="0" applyFont="1" applyFill="1"/>
    <xf numFmtId="0" fontId="45" fillId="32" borderId="0" xfId="0" applyFont="1" applyFill="1" applyAlignment="1">
      <alignment horizontal="left"/>
    </xf>
    <xf numFmtId="0" fontId="8" fillId="60" borderId="0" xfId="0" applyFont="1" applyFill="1" applyAlignment="1">
      <alignment horizontal="left"/>
    </xf>
    <xf numFmtId="0" fontId="8" fillId="60" borderId="0" xfId="0" applyFont="1" applyFill="1"/>
    <xf numFmtId="164" fontId="45" fillId="59" borderId="0" xfId="0" applyNumberFormat="1" applyFont="1" applyFill="1" applyAlignment="1">
      <alignment horizontal="left"/>
    </xf>
    <xf numFmtId="0" fontId="45" fillId="34" borderId="0" xfId="0" applyFont="1" applyFill="1" applyAlignment="1">
      <alignment horizontal="left"/>
    </xf>
    <xf numFmtId="0" fontId="9" fillId="61" borderId="0" xfId="0" applyFont="1" applyFill="1"/>
    <xf numFmtId="0" fontId="49" fillId="0" borderId="0" xfId="0" applyFont="1"/>
    <xf numFmtId="0" fontId="50" fillId="0" borderId="0" xfId="0" applyFont="1"/>
    <xf numFmtId="0" fontId="51" fillId="0" borderId="0" xfId="0" applyFont="1"/>
    <xf numFmtId="0" fontId="7" fillId="0" borderId="12" xfId="0" applyFont="1" applyBorder="1"/>
    <xf numFmtId="164" fontId="45" fillId="0" borderId="12" xfId="0" applyNumberFormat="1" applyFont="1" applyBorder="1" applyAlignment="1">
      <alignment horizontal="left"/>
    </xf>
    <xf numFmtId="164" fontId="18" fillId="0" borderId="12" xfId="0" applyNumberFormat="1" applyFont="1" applyBorder="1" applyAlignment="1">
      <alignment horizontal="left"/>
    </xf>
    <xf numFmtId="0" fontId="45" fillId="0" borderId="12" xfId="0" applyFont="1" applyBorder="1"/>
    <xf numFmtId="0" fontId="7" fillId="0" borderId="14" xfId="0" applyFont="1" applyBorder="1"/>
    <xf numFmtId="0" fontId="9" fillId="35" borderId="12" xfId="0" applyFont="1" applyFill="1" applyBorder="1"/>
    <xf numFmtId="0" fontId="9" fillId="4" borderId="12" xfId="0" applyFont="1" applyFill="1" applyBorder="1"/>
    <xf numFmtId="0" fontId="9" fillId="0" borderId="12" xfId="0" applyFont="1" applyBorder="1"/>
    <xf numFmtId="0" fontId="9" fillId="16" borderId="12" xfId="0" applyFont="1" applyFill="1" applyBorder="1"/>
    <xf numFmtId="164" fontId="18" fillId="0" borderId="12" xfId="0" applyNumberFormat="1" applyFont="1" applyBorder="1" applyAlignment="1">
      <alignment horizontal="center" vertical="center" wrapText="1"/>
    </xf>
    <xf numFmtId="0" fontId="45" fillId="36" borderId="12" xfId="0" applyFont="1" applyFill="1" applyBorder="1"/>
    <xf numFmtId="0" fontId="45" fillId="38" borderId="12" xfId="0" applyFont="1" applyFill="1" applyBorder="1"/>
    <xf numFmtId="0" fontId="18" fillId="0" borderId="12" xfId="0" applyFont="1" applyBorder="1"/>
    <xf numFmtId="0" fontId="9" fillId="20" borderId="12" xfId="0" applyFont="1" applyFill="1" applyBorder="1"/>
    <xf numFmtId="0" fontId="45" fillId="40" borderId="12" xfId="0" applyFont="1" applyFill="1" applyBorder="1"/>
    <xf numFmtId="0" fontId="9" fillId="3" borderId="12" xfId="0" applyFont="1" applyFill="1" applyBorder="1"/>
    <xf numFmtId="0" fontId="45" fillId="27" borderId="12" xfId="0" applyFont="1" applyFill="1" applyBorder="1"/>
    <xf numFmtId="164" fontId="45" fillId="55" borderId="12" xfId="0" applyNumberFormat="1" applyFont="1" applyFill="1" applyBorder="1" applyAlignment="1">
      <alignment horizontal="left"/>
    </xf>
    <xf numFmtId="0" fontId="45" fillId="57" borderId="12" xfId="0" applyFont="1" applyFill="1" applyBorder="1"/>
    <xf numFmtId="0" fontId="45" fillId="37" borderId="12" xfId="0" applyFont="1" applyFill="1" applyBorder="1"/>
    <xf numFmtId="0" fontId="45" fillId="31" borderId="12" xfId="0" applyFont="1" applyFill="1" applyBorder="1"/>
    <xf numFmtId="0" fontId="45" fillId="32" borderId="12" xfId="0" applyFont="1" applyFill="1" applyBorder="1"/>
    <xf numFmtId="0" fontId="45" fillId="34" borderId="12" xfId="0" applyFont="1" applyFill="1" applyBorder="1"/>
    <xf numFmtId="164" fontId="18" fillId="10" borderId="12" xfId="0" applyNumberFormat="1" applyFont="1" applyFill="1" applyBorder="1" applyAlignment="1">
      <alignment horizontal="left"/>
    </xf>
    <xf numFmtId="0" fontId="45" fillId="63" borderId="12" xfId="0" applyFont="1" applyFill="1" applyBorder="1"/>
    <xf numFmtId="0" fontId="7" fillId="0" borderId="15" xfId="0" applyFont="1" applyBorder="1"/>
    <xf numFmtId="0" fontId="9" fillId="18" borderId="12" xfId="0" applyFont="1" applyFill="1" applyBorder="1"/>
    <xf numFmtId="0" fontId="18" fillId="19" borderId="12" xfId="0" applyFont="1" applyFill="1" applyBorder="1"/>
    <xf numFmtId="0" fontId="9" fillId="13" borderId="12" xfId="0" applyFont="1" applyFill="1" applyBorder="1"/>
    <xf numFmtId="0" fontId="7" fillId="20" borderId="12" xfId="0" applyFont="1" applyFill="1" applyBorder="1" applyAlignment="1">
      <alignment wrapText="1"/>
    </xf>
    <xf numFmtId="0" fontId="18" fillId="20" borderId="12" xfId="0" applyFont="1" applyFill="1" applyBorder="1"/>
    <xf numFmtId="0" fontId="41" fillId="0" borderId="12" xfId="0" applyFont="1" applyBorder="1"/>
    <xf numFmtId="0" fontId="7" fillId="3" borderId="12" xfId="0" applyFont="1" applyFill="1" applyBorder="1"/>
    <xf numFmtId="0" fontId="18" fillId="26" borderId="12" xfId="0" applyFont="1" applyFill="1" applyBorder="1"/>
    <xf numFmtId="0" fontId="18" fillId="28" borderId="12" xfId="0" applyFont="1" applyFill="1" applyBorder="1"/>
    <xf numFmtId="0" fontId="23" fillId="32" borderId="12" xfId="0" applyFont="1" applyFill="1" applyBorder="1"/>
    <xf numFmtId="0" fontId="7" fillId="33" borderId="12" xfId="0" applyFont="1" applyFill="1" applyBorder="1"/>
    <xf numFmtId="0" fontId="35" fillId="0" borderId="12" xfId="0" applyFont="1" applyBorder="1"/>
    <xf numFmtId="0" fontId="8" fillId="79" borderId="12" xfId="0" applyFont="1" applyFill="1" applyBorder="1"/>
    <xf numFmtId="0" fontId="9" fillId="21" borderId="12" xfId="0" applyFont="1" applyFill="1" applyBorder="1"/>
    <xf numFmtId="0" fontId="9" fillId="22" borderId="12" xfId="0" applyFont="1" applyFill="1" applyBorder="1"/>
    <xf numFmtId="0" fontId="8" fillId="0" borderId="12" xfId="0" applyFont="1" applyBorder="1"/>
    <xf numFmtId="0" fontId="9" fillId="27" borderId="12" xfId="0" applyFont="1" applyFill="1" applyBorder="1"/>
    <xf numFmtId="0" fontId="9" fillId="90" borderId="12" xfId="0" applyFont="1" applyFill="1" applyBorder="1"/>
    <xf numFmtId="0" fontId="18" fillId="33" borderId="12" xfId="0" applyFont="1" applyFill="1" applyBorder="1"/>
    <xf numFmtId="0" fontId="9" fillId="49" borderId="12" xfId="0" applyFont="1" applyFill="1" applyBorder="1"/>
    <xf numFmtId="0" fontId="9" fillId="19" borderId="12" xfId="0" applyFont="1" applyFill="1" applyBorder="1"/>
    <xf numFmtId="0" fontId="7" fillId="22" borderId="12" xfId="0" applyFont="1" applyFill="1" applyBorder="1"/>
    <xf numFmtId="0" fontId="9" fillId="24" borderId="12" xfId="0" applyFont="1" applyFill="1" applyBorder="1"/>
    <xf numFmtId="0" fontId="7" fillId="26" borderId="12" xfId="0" applyFont="1" applyFill="1" applyBorder="1"/>
    <xf numFmtId="0" fontId="10" fillId="27" borderId="12" xfId="0" applyFont="1" applyFill="1" applyBorder="1"/>
    <xf numFmtId="0" fontId="10" fillId="0" borderId="12" xfId="0" applyFont="1" applyBorder="1"/>
    <xf numFmtId="0" fontId="9" fillId="28" borderId="12" xfId="0" applyFont="1" applyFill="1" applyBorder="1"/>
    <xf numFmtId="0" fontId="7" fillId="30" borderId="12" xfId="0" applyFont="1" applyFill="1" applyBorder="1"/>
    <xf numFmtId="0" fontId="9" fillId="33" borderId="12" xfId="0" applyFont="1" applyFill="1" applyBorder="1"/>
    <xf numFmtId="164" fontId="45" fillId="37" borderId="12" xfId="0" applyNumberFormat="1" applyFont="1" applyFill="1" applyBorder="1" applyAlignment="1">
      <alignment horizontal="left"/>
    </xf>
    <xf numFmtId="0" fontId="9" fillId="39" borderId="12" xfId="0" applyFont="1" applyFill="1" applyBorder="1"/>
    <xf numFmtId="164" fontId="18" fillId="20" borderId="12" xfId="0" applyNumberFormat="1" applyFont="1" applyFill="1" applyBorder="1" applyAlignment="1">
      <alignment horizontal="left"/>
    </xf>
    <xf numFmtId="0" fontId="9" fillId="42" borderId="12" xfId="0" applyFont="1" applyFill="1" applyBorder="1"/>
    <xf numFmtId="0" fontId="9" fillId="43" borderId="12" xfId="0" applyFont="1" applyFill="1" applyBorder="1"/>
    <xf numFmtId="164" fontId="18" fillId="44" borderId="12" xfId="0" applyNumberFormat="1" applyFont="1" applyFill="1" applyBorder="1" applyAlignment="1">
      <alignment horizontal="left"/>
    </xf>
    <xf numFmtId="164" fontId="45" fillId="45" borderId="12" xfId="0" applyNumberFormat="1" applyFont="1" applyFill="1" applyBorder="1" applyAlignment="1">
      <alignment horizontal="left"/>
    </xf>
    <xf numFmtId="164" fontId="45" fillId="46" borderId="12" xfId="0" applyNumberFormat="1" applyFont="1" applyFill="1" applyBorder="1" applyAlignment="1">
      <alignment horizontal="left"/>
    </xf>
    <xf numFmtId="0" fontId="45" fillId="23" borderId="12" xfId="0" applyFont="1" applyFill="1" applyBorder="1"/>
    <xf numFmtId="0" fontId="45" fillId="47" borderId="12" xfId="0" applyFont="1" applyFill="1" applyBorder="1"/>
    <xf numFmtId="0" fontId="45" fillId="25" borderId="12" xfId="0" applyFont="1" applyFill="1" applyBorder="1"/>
    <xf numFmtId="0" fontId="9" fillId="50" borderId="12" xfId="0" applyFont="1" applyFill="1" applyBorder="1"/>
    <xf numFmtId="0" fontId="9" fillId="44" borderId="12" xfId="0" applyFont="1" applyFill="1" applyBorder="1"/>
    <xf numFmtId="0" fontId="9" fillId="29" borderId="12" xfId="0" applyFont="1" applyFill="1" applyBorder="1"/>
    <xf numFmtId="164" fontId="45" fillId="5" borderId="12" xfId="0" applyNumberFormat="1" applyFont="1" applyFill="1" applyBorder="1" applyAlignment="1">
      <alignment horizontal="left"/>
    </xf>
    <xf numFmtId="0" fontId="45" fillId="5" borderId="12" xfId="0" applyFont="1" applyFill="1" applyBorder="1"/>
    <xf numFmtId="164" fontId="45" fillId="31" borderId="12" xfId="0" applyNumberFormat="1" applyFont="1" applyFill="1" applyBorder="1" applyAlignment="1">
      <alignment horizontal="left"/>
    </xf>
    <xf numFmtId="164" fontId="45" fillId="58" borderId="12" xfId="0" applyNumberFormat="1" applyFont="1" applyFill="1" applyBorder="1" applyAlignment="1">
      <alignment horizontal="left"/>
    </xf>
    <xf numFmtId="0" fontId="9" fillId="61" borderId="12" xfId="0" applyFont="1" applyFill="1" applyBorder="1"/>
    <xf numFmtId="164" fontId="45" fillId="62" borderId="12" xfId="0" applyNumberFormat="1" applyFont="1" applyFill="1" applyBorder="1" applyAlignment="1">
      <alignment horizontal="left"/>
    </xf>
    <xf numFmtId="164" fontId="45" fillId="49" borderId="12" xfId="0" applyNumberFormat="1" applyFont="1" applyFill="1" applyBorder="1" applyAlignment="1">
      <alignment horizontal="left"/>
    </xf>
    <xf numFmtId="0" fontId="40" fillId="35" borderId="12" xfId="0" applyFont="1" applyFill="1" applyBorder="1"/>
    <xf numFmtId="0" fontId="40" fillId="4" borderId="12" xfId="0" applyFont="1" applyFill="1" applyBorder="1"/>
    <xf numFmtId="0" fontId="40" fillId="79" borderId="12" xfId="0" applyFont="1" applyFill="1" applyBorder="1"/>
    <xf numFmtId="0" fontId="40" fillId="16" borderId="12" xfId="0" applyFont="1" applyFill="1" applyBorder="1"/>
    <xf numFmtId="0" fontId="9" fillId="17" borderId="12" xfId="0" applyFont="1" applyFill="1" applyBorder="1"/>
    <xf numFmtId="0" fontId="9" fillId="17" borderId="0" xfId="0" applyFont="1" applyFill="1"/>
    <xf numFmtId="0" fontId="44" fillId="36" borderId="12" xfId="0" applyFont="1" applyFill="1" applyBorder="1"/>
    <xf numFmtId="0" fontId="44" fillId="0" borderId="12" xfId="0" applyFont="1" applyBorder="1"/>
    <xf numFmtId="0" fontId="40" fillId="18" borderId="12" xfId="0" applyFont="1" applyFill="1" applyBorder="1"/>
    <xf numFmtId="0" fontId="10" fillId="87" borderId="12" xfId="0" applyFont="1" applyFill="1" applyBorder="1"/>
    <xf numFmtId="0" fontId="10" fillId="87" borderId="0" xfId="0" applyFont="1" applyFill="1"/>
    <xf numFmtId="164" fontId="44" fillId="37" borderId="12" xfId="0" applyNumberFormat="1" applyFont="1" applyFill="1" applyBorder="1" applyAlignment="1">
      <alignment horizontal="left" vertical="center" wrapText="1"/>
    </xf>
    <xf numFmtId="164" fontId="44" fillId="37" borderId="12" xfId="0" applyNumberFormat="1" applyFont="1" applyFill="1" applyBorder="1" applyAlignment="1">
      <alignment vertical="center" wrapText="1"/>
    </xf>
    <xf numFmtId="0" fontId="9" fillId="37" borderId="12" xfId="0" applyFont="1" applyFill="1" applyBorder="1"/>
    <xf numFmtId="0" fontId="9" fillId="37" borderId="0" xfId="0" applyFont="1" applyFill="1"/>
    <xf numFmtId="0" fontId="42" fillId="19" borderId="12" xfId="0" applyFont="1" applyFill="1" applyBorder="1"/>
    <xf numFmtId="0" fontId="9" fillId="88" borderId="12" xfId="0" applyFont="1" applyFill="1" applyBorder="1"/>
    <xf numFmtId="0" fontId="40" fillId="13" borderId="12" xfId="0" applyFont="1" applyFill="1" applyBorder="1"/>
    <xf numFmtId="0" fontId="44" fillId="38" borderId="12" xfId="0" applyFont="1" applyFill="1" applyBorder="1"/>
    <xf numFmtId="0" fontId="40" fillId="39" borderId="12" xfId="0" applyFont="1" applyFill="1" applyBorder="1"/>
    <xf numFmtId="0" fontId="42" fillId="20" borderId="12" xfId="0" applyFont="1" applyFill="1" applyBorder="1" applyAlignment="1">
      <alignment vertical="top" wrapText="1"/>
    </xf>
    <xf numFmtId="0" fontId="40" fillId="21" borderId="12" xfId="0" applyFont="1" applyFill="1" applyBorder="1"/>
    <xf numFmtId="0" fontId="44" fillId="40" borderId="12" xfId="0" applyFont="1" applyFill="1" applyBorder="1"/>
    <xf numFmtId="0" fontId="40" fillId="42" borderId="12" xfId="0" applyFont="1" applyFill="1" applyBorder="1"/>
    <xf numFmtId="0" fontId="40" fillId="43" borderId="12" xfId="0" applyFont="1" applyFill="1" applyBorder="1"/>
    <xf numFmtId="0" fontId="40" fillId="22" borderId="12" xfId="0" applyFont="1" applyFill="1" applyBorder="1"/>
    <xf numFmtId="0" fontId="40" fillId="0" borderId="12" xfId="0" applyFont="1" applyBorder="1"/>
    <xf numFmtId="164" fontId="42" fillId="44" borderId="12" xfId="0" applyNumberFormat="1" applyFont="1" applyFill="1" applyBorder="1" applyAlignment="1">
      <alignment horizontal="left" vertical="center" wrapText="1"/>
    </xf>
    <xf numFmtId="164" fontId="44" fillId="45" borderId="12" xfId="0" applyNumberFormat="1" applyFont="1" applyFill="1" applyBorder="1" applyAlignment="1">
      <alignment horizontal="left" vertical="center" wrapText="1"/>
    </xf>
    <xf numFmtId="164" fontId="44" fillId="46" borderId="12" xfId="0" applyNumberFormat="1" applyFont="1" applyFill="1" applyBorder="1" applyAlignment="1">
      <alignment horizontal="left" vertical="center" wrapText="1"/>
    </xf>
    <xf numFmtId="0" fontId="44" fillId="23" borderId="12" xfId="0" applyFont="1" applyFill="1" applyBorder="1"/>
    <xf numFmtId="0" fontId="44" fillId="47" borderId="12" xfId="0" applyFont="1" applyFill="1" applyBorder="1"/>
    <xf numFmtId="0" fontId="40" fillId="49" borderId="12" xfId="0" applyFont="1" applyFill="1" applyBorder="1"/>
    <xf numFmtId="0" fontId="40" fillId="24" borderId="12" xfId="0" applyFont="1" applyFill="1" applyBorder="1"/>
    <xf numFmtId="0" fontId="44" fillId="25" borderId="12" xfId="0" applyFont="1" applyFill="1" applyBorder="1"/>
    <xf numFmtId="0" fontId="40" fillId="3" borderId="12" xfId="0" applyFont="1" applyFill="1" applyBorder="1"/>
    <xf numFmtId="0" fontId="7" fillId="85" borderId="12" xfId="0" applyFont="1" applyFill="1" applyBorder="1"/>
    <xf numFmtId="0" fontId="7" fillId="89" borderId="12" xfId="0" applyFont="1" applyFill="1" applyBorder="1"/>
    <xf numFmtId="0" fontId="8" fillId="89" borderId="12" xfId="0" applyFont="1" applyFill="1" applyBorder="1"/>
    <xf numFmtId="0" fontId="40" fillId="50" borderId="12" xfId="0" applyFont="1" applyFill="1" applyBorder="1"/>
    <xf numFmtId="0" fontId="40" fillId="27" borderId="12" xfId="0" applyFont="1" applyFill="1" applyBorder="1"/>
    <xf numFmtId="0" fontId="40" fillId="82" borderId="12" xfId="0" applyFont="1" applyFill="1" applyBorder="1"/>
    <xf numFmtId="0" fontId="9" fillId="82" borderId="12" xfId="0" applyFont="1" applyFill="1" applyBorder="1"/>
    <xf numFmtId="0" fontId="9" fillId="82" borderId="0" xfId="0" applyFont="1" applyFill="1"/>
    <xf numFmtId="164" fontId="42" fillId="28" borderId="12" xfId="0" applyNumberFormat="1" applyFont="1" applyFill="1" applyBorder="1" applyAlignment="1">
      <alignment horizontal="left" vertical="center" wrapText="1"/>
    </xf>
    <xf numFmtId="0" fontId="40" fillId="44" borderId="12" xfId="0" applyFont="1" applyFill="1" applyBorder="1"/>
    <xf numFmtId="0" fontId="8" fillId="86" borderId="12" xfId="0" applyFont="1" applyFill="1" applyBorder="1"/>
    <xf numFmtId="164" fontId="44" fillId="51" borderId="12" xfId="0" applyNumberFormat="1" applyFont="1" applyFill="1" applyBorder="1" applyAlignment="1">
      <alignment horizontal="left" vertical="center" wrapText="1"/>
    </xf>
    <xf numFmtId="164" fontId="52" fillId="80" borderId="12" xfId="0" applyNumberFormat="1" applyFont="1" applyFill="1" applyBorder="1" applyAlignment="1">
      <alignment horizontal="left" vertical="center" wrapText="1"/>
    </xf>
    <xf numFmtId="0" fontId="8" fillId="80" borderId="12" xfId="0" applyFont="1" applyFill="1" applyBorder="1"/>
    <xf numFmtId="164" fontId="44" fillId="52" borderId="12" xfId="0" applyNumberFormat="1" applyFont="1" applyFill="1" applyBorder="1" applyAlignment="1">
      <alignment vertical="top" wrapText="1"/>
    </xf>
    <xf numFmtId="0" fontId="9" fillId="84" borderId="12" xfId="0" applyFont="1" applyFill="1" applyBorder="1"/>
    <xf numFmtId="0" fontId="9" fillId="84" borderId="0" xfId="0" applyFont="1" applyFill="1"/>
    <xf numFmtId="0" fontId="10" fillId="53" borderId="12" xfId="0" applyFont="1" applyFill="1" applyBorder="1"/>
    <xf numFmtId="0" fontId="40" fillId="29" borderId="12" xfId="0" applyFont="1" applyFill="1" applyBorder="1"/>
    <xf numFmtId="0" fontId="44" fillId="27" borderId="12" xfId="0" applyFont="1" applyFill="1" applyBorder="1"/>
    <xf numFmtId="0" fontId="9" fillId="51" borderId="12" xfId="0" applyFont="1" applyFill="1" applyBorder="1"/>
    <xf numFmtId="0" fontId="10" fillId="51" borderId="0" xfId="0" applyFont="1" applyFill="1"/>
    <xf numFmtId="164" fontId="44" fillId="56" borderId="12" xfId="0" applyNumberFormat="1" applyFont="1" applyFill="1" applyBorder="1" applyAlignment="1">
      <alignment horizontal="left" vertical="center" wrapText="1"/>
    </xf>
    <xf numFmtId="0" fontId="44" fillId="57" borderId="12" xfId="0" applyFont="1" applyFill="1" applyBorder="1"/>
    <xf numFmtId="0" fontId="40" fillId="30" borderId="12" xfId="0" applyFont="1" applyFill="1" applyBorder="1"/>
    <xf numFmtId="164" fontId="44" fillId="5" borderId="12" xfId="0" applyNumberFormat="1" applyFont="1" applyFill="1" applyBorder="1" applyAlignment="1">
      <alignment horizontal="left" vertical="center" wrapText="1"/>
    </xf>
    <xf numFmtId="164" fontId="44" fillId="31" borderId="12" xfId="0" applyNumberFormat="1" applyFont="1" applyFill="1" applyBorder="1" applyAlignment="1">
      <alignment horizontal="left" vertical="center" wrapText="1"/>
    </xf>
    <xf numFmtId="0" fontId="44" fillId="58" borderId="12" xfId="0" applyFont="1" applyFill="1" applyBorder="1" applyAlignment="1">
      <alignment vertical="center" wrapText="1"/>
    </xf>
    <xf numFmtId="0" fontId="44" fillId="32" borderId="12" xfId="0" applyFont="1" applyFill="1" applyBorder="1"/>
    <xf numFmtId="0" fontId="40" fillId="33" borderId="12" xfId="0" applyFont="1" applyFill="1" applyBorder="1"/>
    <xf numFmtId="0" fontId="40" fillId="60" borderId="12" xfId="0" applyFont="1" applyFill="1" applyBorder="1"/>
    <xf numFmtId="164" fontId="44" fillId="59" borderId="12" xfId="0" applyNumberFormat="1" applyFont="1" applyFill="1" applyBorder="1" applyAlignment="1">
      <alignment horizontal="left" vertical="center" wrapText="1"/>
    </xf>
    <xf numFmtId="0" fontId="44" fillId="34" borderId="12" xfId="0" applyFont="1" applyFill="1" applyBorder="1"/>
    <xf numFmtId="0" fontId="42" fillId="61" borderId="12" xfId="0" applyFont="1" applyFill="1" applyBorder="1" applyAlignment="1">
      <alignment horizontal="left" vertical="center" wrapText="1"/>
    </xf>
    <xf numFmtId="164" fontId="42" fillId="10" borderId="12" xfId="0" applyNumberFormat="1" applyFont="1" applyFill="1" applyBorder="1" applyAlignment="1">
      <alignment horizontal="left" vertical="center" wrapText="1"/>
    </xf>
    <xf numFmtId="164" fontId="44" fillId="62" borderId="12" xfId="0" applyNumberFormat="1" applyFont="1" applyFill="1" applyBorder="1" applyAlignment="1">
      <alignment horizontal="left" vertical="center" wrapText="1"/>
    </xf>
    <xf numFmtId="164" fontId="44" fillId="0" borderId="12" xfId="0" applyNumberFormat="1" applyFont="1" applyBorder="1" applyAlignment="1">
      <alignment horizontal="left" vertical="center" wrapText="1"/>
    </xf>
    <xf numFmtId="164" fontId="44" fillId="49" borderId="12" xfId="0" applyNumberFormat="1" applyFont="1" applyFill="1" applyBorder="1" applyAlignment="1">
      <alignment horizontal="left" vertical="center" wrapText="1"/>
    </xf>
    <xf numFmtId="0" fontId="44" fillId="63" borderId="12" xfId="0" applyFont="1" applyFill="1" applyBorder="1"/>
    <xf numFmtId="0" fontId="27" fillId="0" borderId="13" xfId="0" applyFont="1" applyBorder="1"/>
    <xf numFmtId="0" fontId="28" fillId="0" borderId="13" xfId="0" applyFont="1" applyBorder="1"/>
    <xf numFmtId="0" fontId="32" fillId="0" borderId="13" xfId="0" applyFont="1" applyBorder="1"/>
    <xf numFmtId="0" fontId="32" fillId="0" borderId="16" xfId="0" applyFont="1" applyBorder="1"/>
    <xf numFmtId="0" fontId="32" fillId="0" borderId="0" xfId="0" applyFont="1"/>
    <xf numFmtId="0" fontId="32" fillId="0" borderId="15" xfId="0" applyFont="1" applyBorder="1"/>
    <xf numFmtId="164" fontId="30" fillId="0" borderId="13" xfId="0" applyNumberFormat="1" applyFont="1" applyBorder="1" applyAlignment="1">
      <alignment wrapText="1"/>
    </xf>
    <xf numFmtId="164" fontId="28" fillId="0" borderId="13" xfId="0" applyNumberFormat="1" applyFont="1" applyBorder="1" applyAlignment="1">
      <alignment wrapText="1"/>
    </xf>
    <xf numFmtId="164" fontId="28" fillId="0" borderId="13" xfId="0" applyNumberFormat="1" applyFont="1" applyBorder="1"/>
    <xf numFmtId="164" fontId="30" fillId="0" borderId="13" xfId="0" applyNumberFormat="1" applyFont="1" applyBorder="1"/>
    <xf numFmtId="0" fontId="30" fillId="0" borderId="13" xfId="0" applyFont="1" applyBorder="1"/>
    <xf numFmtId="0" fontId="52" fillId="21" borderId="12" xfId="0" applyFont="1" applyFill="1" applyBorder="1"/>
    <xf numFmtId="164" fontId="8" fillId="0" borderId="0" xfId="0" applyNumberFormat="1" applyFont="1" applyAlignment="1">
      <alignment horizontal="left"/>
    </xf>
    <xf numFmtId="164" fontId="32" fillId="0" borderId="0" xfId="0" applyNumberFormat="1" applyFont="1" applyAlignment="1">
      <alignment horizontal="right" wrapText="1"/>
    </xf>
    <xf numFmtId="0" fontId="8" fillId="21" borderId="12" xfId="0" applyFont="1" applyFill="1" applyBorder="1"/>
    <xf numFmtId="164" fontId="32" fillId="0" borderId="13" xfId="0" applyNumberFormat="1" applyFont="1" applyBorder="1"/>
    <xf numFmtId="0" fontId="52" fillId="41" borderId="12" xfId="0" applyFont="1" applyFill="1" applyBorder="1"/>
    <xf numFmtId="0" fontId="8" fillId="41" borderId="12" xfId="0" applyFont="1" applyFill="1" applyBorder="1"/>
    <xf numFmtId="0" fontId="8" fillId="41" borderId="0" xfId="0" applyFont="1" applyFill="1"/>
    <xf numFmtId="164" fontId="32" fillId="0" borderId="13" xfId="0" applyNumberFormat="1" applyFont="1" applyBorder="1" applyAlignment="1">
      <alignment horizontal="right"/>
    </xf>
    <xf numFmtId="0" fontId="44" fillId="66" borderId="12" xfId="0" applyFont="1" applyFill="1" applyBorder="1"/>
    <xf numFmtId="0" fontId="23" fillId="0" borderId="12" xfId="0" applyFont="1" applyBorder="1"/>
    <xf numFmtId="0" fontId="45" fillId="66" borderId="12" xfId="0" applyFont="1" applyFill="1" applyBorder="1"/>
    <xf numFmtId="0" fontId="45" fillId="66" borderId="0" xfId="0" applyFont="1" applyFill="1"/>
    <xf numFmtId="0" fontId="45" fillId="20" borderId="12" xfId="0" applyFont="1" applyFill="1" applyBorder="1"/>
    <xf numFmtId="164" fontId="18" fillId="48" borderId="12" xfId="0" applyNumberFormat="1" applyFont="1" applyFill="1" applyBorder="1" applyAlignment="1">
      <alignment horizontal="left"/>
    </xf>
    <xf numFmtId="164" fontId="42" fillId="48" borderId="12" xfId="0" applyNumberFormat="1" applyFont="1" applyFill="1" applyBorder="1" applyAlignment="1">
      <alignment horizontal="left" vertical="center" wrapText="1"/>
    </xf>
    <xf numFmtId="164" fontId="44" fillId="81" borderId="12" xfId="0" applyNumberFormat="1" applyFont="1" applyFill="1" applyBorder="1" applyAlignment="1">
      <alignment horizontal="left" vertical="center" wrapText="1"/>
    </xf>
    <xf numFmtId="0" fontId="45" fillId="81" borderId="12" xfId="0" applyFont="1" applyFill="1" applyBorder="1"/>
    <xf numFmtId="0" fontId="23" fillId="81" borderId="0" xfId="0" applyFont="1" applyFill="1"/>
    <xf numFmtId="0" fontId="23" fillId="25" borderId="12" xfId="0" applyFont="1" applyFill="1" applyBorder="1"/>
    <xf numFmtId="0" fontId="19" fillId="0" borderId="12" xfId="0" applyFont="1" applyBorder="1"/>
    <xf numFmtId="164" fontId="8" fillId="26" borderId="12" xfId="0" applyNumberFormat="1" applyFont="1" applyFill="1" applyBorder="1" applyAlignment="1">
      <alignment horizontal="left" vertical="center" wrapText="1"/>
    </xf>
    <xf numFmtId="164" fontId="44" fillId="83" borderId="12" xfId="0" applyNumberFormat="1" applyFont="1" applyFill="1" applyBorder="1" applyAlignment="1">
      <alignment horizontal="left" vertical="center" wrapText="1"/>
    </xf>
    <xf numFmtId="0" fontId="45" fillId="83" borderId="12" xfId="0" applyFont="1" applyFill="1" applyBorder="1"/>
    <xf numFmtId="0" fontId="45" fillId="83" borderId="0" xfId="0" applyFont="1" applyFill="1"/>
    <xf numFmtId="164" fontId="42" fillId="53" borderId="12" xfId="0" applyNumberFormat="1" applyFont="1" applyFill="1" applyBorder="1" applyAlignment="1">
      <alignment horizontal="left" vertical="center" wrapText="1"/>
    </xf>
    <xf numFmtId="164" fontId="18" fillId="53" borderId="0" xfId="0" applyNumberFormat="1" applyFont="1" applyFill="1" applyAlignment="1">
      <alignment horizontal="left"/>
    </xf>
    <xf numFmtId="0" fontId="23" fillId="27" borderId="12" xfId="0" applyFont="1" applyFill="1" applyBorder="1"/>
    <xf numFmtId="164" fontId="42" fillId="54" borderId="12" xfId="0" applyNumberFormat="1" applyFont="1" applyFill="1" applyBorder="1" applyAlignment="1">
      <alignment horizontal="left" vertical="center" wrapText="1"/>
    </xf>
    <xf numFmtId="164" fontId="18" fillId="54" borderId="12" xfId="0" applyNumberFormat="1" applyFont="1" applyFill="1" applyBorder="1" applyAlignment="1">
      <alignment horizontal="left"/>
    </xf>
    <xf numFmtId="164" fontId="42" fillId="55" borderId="12" xfId="0" applyNumberFormat="1" applyFont="1" applyFill="1" applyBorder="1" applyAlignment="1">
      <alignment horizontal="left" vertical="center" wrapText="1"/>
    </xf>
    <xf numFmtId="0" fontId="45" fillId="49" borderId="12" xfId="0" applyFont="1" applyFill="1" applyBorder="1"/>
    <xf numFmtId="0" fontId="7" fillId="0" borderId="29" xfId="0" applyFont="1" applyBorder="1"/>
    <xf numFmtId="0" fontId="23" fillId="0" borderId="29" xfId="0" applyFont="1" applyBorder="1"/>
    <xf numFmtId="0" fontId="7" fillId="0" borderId="30" xfId="0" applyFont="1" applyBorder="1"/>
    <xf numFmtId="0" fontId="7" fillId="0" borderId="31" xfId="0" applyFont="1" applyBorder="1"/>
    <xf numFmtId="0" fontId="7" fillId="0" borderId="36" xfId="0" applyFont="1" applyBorder="1"/>
    <xf numFmtId="0" fontId="7" fillId="0" borderId="37" xfId="0" applyFont="1" applyBorder="1"/>
    <xf numFmtId="0" fontId="7" fillId="0" borderId="35" xfId="0" applyFont="1" applyBorder="1"/>
    <xf numFmtId="0" fontId="7" fillId="0" borderId="33" xfId="0" applyFont="1" applyBorder="1"/>
    <xf numFmtId="0" fontId="7" fillId="0" borderId="34" xfId="0" applyFont="1" applyBorder="1"/>
    <xf numFmtId="0" fontId="7" fillId="0" borderId="43" xfId="0" applyFont="1" applyBorder="1"/>
    <xf numFmtId="0" fontId="7" fillId="4" borderId="29" xfId="0" applyFont="1" applyFill="1" applyBorder="1"/>
    <xf numFmtId="0" fontId="7" fillId="0" borderId="2" xfId="0" applyFont="1" applyBorder="1" applyAlignment="1">
      <alignment horizontal="left"/>
    </xf>
    <xf numFmtId="0" fontId="10" fillId="0" borderId="2" xfId="0" applyFont="1" applyBorder="1" applyAlignment="1">
      <alignment horizontal="left"/>
    </xf>
    <xf numFmtId="0" fontId="10" fillId="4" borderId="2" xfId="0" applyFont="1" applyFill="1" applyBorder="1" applyAlignment="1">
      <alignment horizontal="left"/>
    </xf>
    <xf numFmtId="0" fontId="7" fillId="0" borderId="19" xfId="0" applyFont="1" applyBorder="1" applyAlignment="1">
      <alignment horizontal="left"/>
    </xf>
    <xf numFmtId="0" fontId="10" fillId="2" borderId="2" xfId="0" applyFont="1" applyFill="1" applyBorder="1" applyAlignment="1">
      <alignment horizontal="left"/>
    </xf>
    <xf numFmtId="0" fontId="23" fillId="4" borderId="2" xfId="0" applyFont="1" applyFill="1" applyBorder="1" applyAlignment="1">
      <alignment horizontal="left"/>
    </xf>
    <xf numFmtId="0" fontId="23" fillId="0" borderId="2" xfId="0" applyFont="1" applyBorder="1"/>
    <xf numFmtId="0" fontId="0" fillId="0" borderId="29" xfId="0" applyBorder="1"/>
    <xf numFmtId="0" fontId="7" fillId="0" borderId="39" xfId="0" applyFont="1" applyBorder="1"/>
    <xf numFmtId="0" fontId="7" fillId="0" borderId="40" xfId="0" applyFont="1" applyBorder="1"/>
    <xf numFmtId="0" fontId="7" fillId="0" borderId="41" xfId="0" applyFont="1" applyBorder="1"/>
    <xf numFmtId="0" fontId="10" fillId="2" borderId="30" xfId="0" applyFont="1" applyFill="1" applyBorder="1" applyAlignment="1">
      <alignment horizontal="left"/>
    </xf>
    <xf numFmtId="0" fontId="7" fillId="0" borderId="32" xfId="0" applyFont="1" applyBorder="1"/>
    <xf numFmtId="0" fontId="10" fillId="10" borderId="29" xfId="0" applyFont="1" applyFill="1" applyBorder="1" applyAlignment="1">
      <alignment horizontal="left"/>
    </xf>
    <xf numFmtId="0" fontId="10" fillId="2" borderId="29" xfId="0" applyFont="1" applyFill="1" applyBorder="1" applyAlignment="1">
      <alignment horizontal="left"/>
    </xf>
    <xf numFmtId="0" fontId="10" fillId="2" borderId="43" xfId="0" applyFont="1" applyFill="1" applyBorder="1" applyAlignment="1">
      <alignment horizontal="left"/>
    </xf>
    <xf numFmtId="0" fontId="10" fillId="0" borderId="2" xfId="0" applyFont="1" applyBorder="1" applyAlignment="1">
      <alignment horizontal="center" wrapText="1" readingOrder="1"/>
    </xf>
    <xf numFmtId="0" fontId="0" fillId="0" borderId="0" xfId="0"/>
    <xf numFmtId="164" fontId="44" fillId="0" borderId="0" xfId="0" applyNumberFormat="1" applyFont="1" applyAlignment="1">
      <alignment horizontal="left" vertical="center" wrapText="1"/>
    </xf>
    <xf numFmtId="164" fontId="44" fillId="0" borderId="0" xfId="0" applyNumberFormat="1" applyFont="1" applyAlignment="1">
      <alignment vertical="center" wrapText="1"/>
    </xf>
    <xf numFmtId="0" fontId="44" fillId="0" borderId="0" xfId="0" applyFont="1"/>
    <xf numFmtId="0" fontId="52" fillId="0" borderId="0" xfId="0" applyFont="1"/>
    <xf numFmtId="0" fontId="53" fillId="0" borderId="0" xfId="0" applyFont="1"/>
    <xf numFmtId="0" fontId="8" fillId="0" borderId="11" xfId="0" applyFont="1" applyBorder="1"/>
    <xf numFmtId="0" fontId="7" fillId="0" borderId="13" xfId="0" applyFont="1" applyBorder="1"/>
    <xf numFmtId="0" fontId="7" fillId="0" borderId="16" xfId="0" applyFont="1" applyBorder="1"/>
    <xf numFmtId="0" fontId="0" fillId="45" borderId="1" xfId="0" applyFill="1" applyBorder="1"/>
    <xf numFmtId="0" fontId="10" fillId="45" borderId="1" xfId="0" applyFont="1" applyFill="1" applyBorder="1" applyAlignment="1">
      <alignment horizontal="center" wrapText="1" readingOrder="1"/>
    </xf>
    <xf numFmtId="0" fontId="19" fillId="45" borderId="1" xfId="0" applyFont="1" applyFill="1" applyBorder="1" applyAlignment="1">
      <alignment horizontal="center"/>
    </xf>
    <xf numFmtId="0" fontId="20" fillId="45" borderId="1" xfId="0" applyFont="1" applyFill="1" applyBorder="1" applyAlignment="1">
      <alignment horizontal="center"/>
    </xf>
    <xf numFmtId="0" fontId="0" fillId="0" borderId="0" xfId="0"/>
    <xf numFmtId="0" fontId="19" fillId="45" borderId="18" xfId="0" applyFont="1" applyFill="1" applyBorder="1" applyAlignment="1">
      <alignment horizontal="left"/>
    </xf>
    <xf numFmtId="0" fontId="0" fillId="0" borderId="0" xfId="0" applyBorder="1"/>
    <xf numFmtId="0" fontId="10" fillId="0" borderId="0" xfId="0" applyFont="1" applyFill="1" applyBorder="1" applyAlignment="1">
      <alignment horizontal="left"/>
    </xf>
    <xf numFmtId="0" fontId="7" fillId="0" borderId="0" xfId="0" applyFont="1" applyFill="1" applyBorder="1"/>
    <xf numFmtId="0" fontId="31" fillId="0" borderId="0" xfId="0" applyFont="1" applyFill="1" applyBorder="1"/>
    <xf numFmtId="0" fontId="23" fillId="0" borderId="0" xfId="0" applyFont="1" applyFill="1" applyBorder="1"/>
    <xf numFmtId="0" fontId="7" fillId="2" borderId="18" xfId="0" applyFont="1" applyFill="1" applyBorder="1" applyAlignment="1">
      <alignment horizontal="left"/>
    </xf>
    <xf numFmtId="0" fontId="10" fillId="0" borderId="2" xfId="0" applyFont="1" applyFill="1" applyBorder="1" applyAlignment="1">
      <alignment horizontal="left"/>
    </xf>
    <xf numFmtId="0" fontId="0" fillId="0" borderId="0" xfId="0" applyFill="1" applyBorder="1"/>
    <xf numFmtId="0" fontId="7" fillId="0" borderId="0" xfId="0" applyFont="1" applyFill="1" applyBorder="1" applyAlignment="1">
      <alignment horizontal="left"/>
    </xf>
    <xf numFmtId="0" fontId="23" fillId="0" borderId="0" xfId="0" applyFont="1" applyFill="1" applyBorder="1" applyAlignment="1">
      <alignment horizontal="left"/>
    </xf>
    <xf numFmtId="0" fontId="31" fillId="0" borderId="0" xfId="0" applyFont="1" applyFill="1" applyBorder="1" applyAlignment="1">
      <alignment horizontal="left"/>
    </xf>
    <xf numFmtId="0" fontId="0" fillId="0" borderId="0" xfId="0" applyAlignment="1">
      <alignment horizontal="left"/>
    </xf>
    <xf numFmtId="0" fontId="7" fillId="0" borderId="29" xfId="0" applyFont="1" applyFill="1" applyBorder="1" applyAlignment="1">
      <alignment horizontal="left"/>
    </xf>
    <xf numFmtId="0" fontId="10" fillId="0" borderId="29" xfId="0" applyFont="1" applyFill="1" applyBorder="1" applyAlignment="1">
      <alignment horizontal="left"/>
    </xf>
    <xf numFmtId="0" fontId="31" fillId="0" borderId="29" xfId="0" applyFont="1" applyFill="1" applyBorder="1" applyAlignment="1">
      <alignment horizontal="left"/>
    </xf>
    <xf numFmtId="0" fontId="7" fillId="0" borderId="29" xfId="0" applyFont="1" applyFill="1" applyBorder="1"/>
    <xf numFmtId="0" fontId="10"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54" fillId="0" borderId="29" xfId="0" applyFont="1" applyFill="1" applyBorder="1" applyAlignment="1">
      <alignment horizontal="center" vertical="center"/>
    </xf>
    <xf numFmtId="0" fontId="10" fillId="34" borderId="29" xfId="0" applyFont="1" applyFill="1" applyBorder="1" applyAlignment="1">
      <alignment horizontal="center" vertical="center"/>
    </xf>
    <xf numFmtId="0" fontId="7" fillId="34" borderId="29" xfId="0" applyFont="1" applyFill="1" applyBorder="1" applyAlignment="1">
      <alignment horizontal="center" vertical="center"/>
    </xf>
    <xf numFmtId="0" fontId="31" fillId="0" borderId="29" xfId="0" applyFont="1" applyFill="1" applyBorder="1" applyAlignment="1">
      <alignment horizontal="center" vertical="center"/>
    </xf>
    <xf numFmtId="0" fontId="48" fillId="0" borderId="29" xfId="0" applyFont="1" applyFill="1" applyBorder="1" applyAlignment="1">
      <alignment horizontal="center" vertical="center"/>
    </xf>
    <xf numFmtId="0" fontId="10" fillId="10" borderId="29" xfId="0" applyFont="1" applyFill="1" applyBorder="1" applyAlignment="1">
      <alignment horizontal="center" vertical="center"/>
    </xf>
    <xf numFmtId="0" fontId="9" fillId="10" borderId="29" xfId="0" applyFont="1" applyFill="1" applyBorder="1" applyAlignment="1">
      <alignment horizontal="center" vertical="center"/>
    </xf>
    <xf numFmtId="0" fontId="0" fillId="0" borderId="0" xfId="0" applyFill="1"/>
    <xf numFmtId="0" fontId="7" fillId="0" borderId="31" xfId="0" applyFont="1" applyFill="1" applyBorder="1" applyAlignment="1">
      <alignment horizontal="center" vertical="center"/>
    </xf>
    <xf numFmtId="0" fontId="7" fillId="34" borderId="31" xfId="0" applyFont="1" applyFill="1" applyBorder="1" applyAlignment="1">
      <alignment horizontal="center" vertical="center"/>
    </xf>
    <xf numFmtId="0" fontId="10" fillId="0" borderId="31" xfId="0" applyFont="1" applyFill="1" applyBorder="1" applyAlignment="1">
      <alignment horizontal="center" vertical="center"/>
    </xf>
    <xf numFmtId="0" fontId="31" fillId="0" borderId="31" xfId="0" applyFont="1" applyFill="1" applyBorder="1" applyAlignment="1">
      <alignment horizontal="center" vertical="center"/>
    </xf>
    <xf numFmtId="0" fontId="23" fillId="0" borderId="29" xfId="0" applyFont="1" applyFill="1" applyBorder="1" applyAlignment="1">
      <alignment horizontal="left"/>
    </xf>
    <xf numFmtId="0" fontId="7" fillId="0" borderId="31" xfId="0" applyFont="1" applyFill="1" applyBorder="1"/>
    <xf numFmtId="0" fontId="7" fillId="0" borderId="31" xfId="0" applyFont="1" applyFill="1" applyBorder="1" applyAlignment="1">
      <alignment horizontal="left"/>
    </xf>
    <xf numFmtId="0" fontId="7" fillId="0" borderId="35" xfId="0" applyFont="1" applyFill="1" applyBorder="1"/>
    <xf numFmtId="0" fontId="7" fillId="0" borderId="36" xfId="0" applyFont="1" applyFill="1" applyBorder="1"/>
    <xf numFmtId="0" fontId="7" fillId="0" borderId="37" xfId="0" applyFont="1" applyFill="1" applyBorder="1" applyAlignment="1">
      <alignment horizontal="left"/>
    </xf>
    <xf numFmtId="0" fontId="10" fillId="0" borderId="36" xfId="0" applyFont="1" applyFill="1" applyBorder="1" applyAlignment="1">
      <alignment horizontal="left"/>
    </xf>
    <xf numFmtId="0" fontId="7" fillId="0" borderId="37" xfId="0" applyFont="1" applyFill="1" applyBorder="1"/>
    <xf numFmtId="0" fontId="23" fillId="0" borderId="29" xfId="0" applyFont="1" applyFill="1" applyBorder="1"/>
    <xf numFmtId="0" fontId="7" fillId="0" borderId="30" xfId="0" applyFont="1" applyFill="1" applyBorder="1"/>
    <xf numFmtId="0" fontId="31" fillId="0" borderId="29" xfId="0" applyFont="1" applyFill="1" applyBorder="1"/>
    <xf numFmtId="0" fontId="7" fillId="0" borderId="41" xfId="0" applyFont="1" applyFill="1" applyBorder="1" applyAlignment="1">
      <alignment horizontal="left"/>
    </xf>
    <xf numFmtId="0" fontId="7" fillId="0" borderId="43" xfId="0" applyFont="1" applyFill="1" applyBorder="1"/>
    <xf numFmtId="0" fontId="7" fillId="0" borderId="43" xfId="0" applyFont="1" applyFill="1" applyBorder="1" applyAlignment="1">
      <alignment horizontal="left"/>
    </xf>
    <xf numFmtId="0" fontId="23" fillId="0" borderId="31" xfId="0" applyFont="1" applyFill="1" applyBorder="1"/>
    <xf numFmtId="0" fontId="10" fillId="0" borderId="31" xfId="0" applyFont="1" applyFill="1" applyBorder="1" applyAlignment="1">
      <alignment horizontal="left"/>
    </xf>
    <xf numFmtId="0" fontId="7" fillId="0" borderId="33" xfId="0" applyFont="1" applyFill="1" applyBorder="1"/>
    <xf numFmtId="0" fontId="7" fillId="0" borderId="36" xfId="0" applyFont="1" applyFill="1" applyBorder="1" applyAlignment="1">
      <alignment horizontal="left"/>
    </xf>
    <xf numFmtId="0" fontId="7" fillId="0" borderId="39" xfId="0" applyFont="1" applyFill="1" applyBorder="1"/>
    <xf numFmtId="0" fontId="7" fillId="0" borderId="40" xfId="0" applyFont="1" applyFill="1" applyBorder="1"/>
    <xf numFmtId="0" fontId="7" fillId="0" borderId="29" xfId="0" applyFont="1" applyFill="1" applyBorder="1" applyAlignment="1"/>
    <xf numFmtId="0" fontId="23" fillId="0" borderId="29" xfId="0" applyFont="1" applyFill="1" applyBorder="1" applyAlignment="1"/>
    <xf numFmtId="0" fontId="7" fillId="0" borderId="30" xfId="0" applyFont="1" applyFill="1" applyBorder="1" applyAlignment="1"/>
    <xf numFmtId="0" fontId="10" fillId="0" borderId="32" xfId="0" applyFont="1" applyFill="1" applyBorder="1" applyAlignment="1"/>
    <xf numFmtId="0" fontId="7" fillId="0" borderId="34" xfId="0" applyFont="1" applyFill="1" applyBorder="1" applyAlignment="1"/>
    <xf numFmtId="0" fontId="7" fillId="0" borderId="35" xfId="0" applyFont="1" applyFill="1" applyBorder="1" applyAlignment="1"/>
    <xf numFmtId="0" fontId="7" fillId="0" borderId="36" xfId="0" applyFont="1" applyFill="1" applyBorder="1" applyAlignment="1"/>
    <xf numFmtId="0" fontId="7" fillId="0" borderId="37" xfId="0" applyFont="1" applyFill="1" applyBorder="1" applyAlignment="1"/>
    <xf numFmtId="0" fontId="10" fillId="0" borderId="36" xfId="0" applyFont="1" applyFill="1" applyBorder="1" applyAlignment="1"/>
    <xf numFmtId="0" fontId="7" fillId="0" borderId="38" xfId="0" applyFont="1" applyFill="1" applyBorder="1" applyAlignment="1"/>
    <xf numFmtId="0" fontId="7" fillId="0" borderId="31" xfId="0" applyFont="1" applyFill="1" applyBorder="1" applyAlignment="1"/>
    <xf numFmtId="0" fontId="7" fillId="0" borderId="33" xfId="0" applyFont="1" applyFill="1" applyBorder="1" applyAlignment="1"/>
    <xf numFmtId="0" fontId="23" fillId="0" borderId="31" xfId="0" applyFont="1" applyFill="1" applyBorder="1" applyAlignment="1"/>
    <xf numFmtId="0" fontId="7" fillId="0" borderId="32" xfId="0" applyFont="1" applyFill="1" applyBorder="1" applyAlignment="1"/>
    <xf numFmtId="0" fontId="23" fillId="0" borderId="33" xfId="0" applyFont="1" applyFill="1" applyBorder="1" applyAlignment="1"/>
    <xf numFmtId="0" fontId="7" fillId="0" borderId="61" xfId="0" applyFont="1" applyFill="1" applyBorder="1" applyAlignment="1"/>
    <xf numFmtId="0" fontId="7" fillId="0" borderId="43" xfId="0" applyFont="1" applyFill="1" applyBorder="1" applyAlignment="1"/>
    <xf numFmtId="0" fontId="23" fillId="0" borderId="40" xfId="0" applyFont="1" applyFill="1" applyBorder="1" applyAlignment="1"/>
    <xf numFmtId="0" fontId="7" fillId="10" borderId="29" xfId="0" applyFont="1" applyFill="1" applyBorder="1" applyAlignment="1"/>
    <xf numFmtId="0" fontId="7" fillId="0" borderId="64" xfId="0" applyFont="1" applyFill="1" applyBorder="1" applyAlignment="1"/>
    <xf numFmtId="0" fontId="7" fillId="0" borderId="65" xfId="0" applyFont="1" applyFill="1" applyBorder="1" applyAlignment="1"/>
    <xf numFmtId="0" fontId="10" fillId="0" borderId="66" xfId="0" applyFont="1" applyFill="1" applyBorder="1" applyAlignment="1"/>
    <xf numFmtId="0" fontId="9" fillId="0" borderId="25" xfId="0" applyFont="1" applyBorder="1" applyAlignment="1">
      <alignment horizontal="center" vertical="center"/>
    </xf>
    <xf numFmtId="0" fontId="7" fillId="0" borderId="31" xfId="0" applyFont="1" applyFill="1" applyBorder="1" applyAlignment="1">
      <alignment horizontal="left" vertical="center"/>
    </xf>
    <xf numFmtId="0" fontId="10" fillId="0" borderId="31" xfId="0" applyFont="1" applyFill="1" applyBorder="1" applyAlignment="1">
      <alignment horizontal="left" vertical="center"/>
    </xf>
    <xf numFmtId="0" fontId="31" fillId="0" borderId="31" xfId="0" applyFont="1" applyFill="1" applyBorder="1" applyAlignment="1">
      <alignment horizontal="left"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63" xfId="0" applyFont="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37" xfId="0" applyFont="1" applyFill="1" applyBorder="1" applyAlignment="1">
      <alignment horizontal="center" vertical="center"/>
    </xf>
    <xf numFmtId="0" fontId="7" fillId="0" borderId="36" xfId="0" applyFont="1" applyFill="1" applyBorder="1" applyAlignment="1">
      <alignment vertical="center"/>
    </xf>
    <xf numFmtId="0" fontId="7" fillId="0" borderId="37" xfId="0" applyFont="1" applyFill="1" applyBorder="1" applyAlignment="1">
      <alignment vertical="center"/>
    </xf>
    <xf numFmtId="0" fontId="10" fillId="10" borderId="36" xfId="0" applyFont="1" applyFill="1" applyBorder="1" applyAlignment="1">
      <alignment horizontal="center" vertical="center"/>
    </xf>
    <xf numFmtId="0" fontId="10" fillId="10" borderId="37" xfId="0" applyFont="1" applyFill="1" applyBorder="1" applyAlignment="1">
      <alignment horizontal="center" vertical="center"/>
    </xf>
    <xf numFmtId="0" fontId="10" fillId="10" borderId="39" xfId="0" applyFont="1" applyFill="1" applyBorder="1" applyAlignment="1">
      <alignment horizontal="center" vertical="center"/>
    </xf>
    <xf numFmtId="0" fontId="10" fillId="10" borderId="40" xfId="0" applyFont="1" applyFill="1" applyBorder="1" applyAlignment="1">
      <alignment horizontal="center" vertical="center"/>
    </xf>
    <xf numFmtId="0" fontId="9" fillId="10" borderId="40" xfId="0" applyFont="1" applyFill="1" applyBorder="1" applyAlignment="1">
      <alignment horizontal="center" vertical="center"/>
    </xf>
    <xf numFmtId="0" fontId="10" fillId="10" borderId="41" xfId="0" applyFont="1" applyFill="1" applyBorder="1" applyAlignment="1">
      <alignment horizontal="center" vertical="center"/>
    </xf>
    <xf numFmtId="0" fontId="9" fillId="0" borderId="73" xfId="0" applyFont="1" applyBorder="1" applyAlignment="1">
      <alignment horizontal="center" vertical="center"/>
    </xf>
    <xf numFmtId="0" fontId="7" fillId="0" borderId="36" xfId="0" applyFont="1" applyFill="1" applyBorder="1" applyAlignment="1">
      <alignment horizontal="center" vertical="center"/>
    </xf>
    <xf numFmtId="0" fontId="7" fillId="34" borderId="36" xfId="0" applyFont="1" applyFill="1" applyBorder="1" applyAlignment="1">
      <alignment horizontal="center" vertical="center"/>
    </xf>
    <xf numFmtId="0" fontId="31"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9" fillId="0" borderId="74" xfId="0" applyFont="1" applyBorder="1" applyAlignment="1">
      <alignment horizontal="center" vertical="center"/>
    </xf>
    <xf numFmtId="0" fontId="7" fillId="0" borderId="75" xfId="0" applyFont="1" applyFill="1" applyBorder="1" applyAlignment="1">
      <alignment horizontal="center" vertical="center"/>
    </xf>
    <xf numFmtId="0" fontId="7" fillId="0" borderId="67" xfId="0" applyFont="1" applyFill="1" applyBorder="1" applyAlignment="1"/>
    <xf numFmtId="0" fontId="10" fillId="0" borderId="67" xfId="0" applyFont="1" applyFill="1" applyBorder="1" applyAlignment="1"/>
    <xf numFmtId="0" fontId="8" fillId="0" borderId="62" xfId="0" applyFont="1" applyBorder="1" applyAlignment="1">
      <alignment horizontal="center"/>
    </xf>
    <xf numFmtId="0" fontId="8" fillId="0" borderId="63" xfId="0" applyFont="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10" fillId="0" borderId="37" xfId="0" applyFont="1" applyFill="1" applyBorder="1" applyAlignment="1">
      <alignment horizontal="left"/>
    </xf>
    <xf numFmtId="0" fontId="10" fillId="34" borderId="36" xfId="0" applyFont="1" applyFill="1" applyBorder="1" applyAlignment="1">
      <alignment horizontal="left"/>
    </xf>
    <xf numFmtId="0" fontId="10" fillId="34" borderId="37" xfId="0" applyFont="1" applyFill="1" applyBorder="1" applyAlignment="1">
      <alignment horizontal="left"/>
    </xf>
    <xf numFmtId="0" fontId="10" fillId="10" borderId="36" xfId="0" applyFont="1" applyFill="1" applyBorder="1" applyAlignment="1">
      <alignment horizontal="center"/>
    </xf>
    <xf numFmtId="0" fontId="10" fillId="10" borderId="39" xfId="0" applyFont="1" applyFill="1" applyBorder="1" applyAlignment="1">
      <alignment horizontal="center"/>
    </xf>
    <xf numFmtId="0" fontId="0" fillId="0" borderId="78" xfId="0" applyBorder="1"/>
    <xf numFmtId="0" fontId="19" fillId="2" borderId="1" xfId="0" applyFont="1" applyFill="1" applyBorder="1" applyAlignment="1">
      <alignment horizontal="left"/>
    </xf>
    <xf numFmtId="0" fontId="7" fillId="10" borderId="80" xfId="0" applyFont="1" applyFill="1" applyBorder="1" applyAlignment="1">
      <alignment horizontal="center"/>
    </xf>
    <xf numFmtId="0" fontId="9" fillId="10" borderId="80" xfId="0" applyFont="1" applyFill="1" applyBorder="1" applyAlignment="1">
      <alignment horizontal="center"/>
    </xf>
    <xf numFmtId="0" fontId="7" fillId="10" borderId="81" xfId="0" applyFont="1" applyFill="1" applyBorder="1" applyAlignment="1">
      <alignment horizontal="center"/>
    </xf>
    <xf numFmtId="0" fontId="7" fillId="10" borderId="79" xfId="0" applyFont="1" applyFill="1" applyBorder="1" applyAlignment="1">
      <alignment horizontal="center"/>
    </xf>
    <xf numFmtId="0" fontId="8" fillId="0" borderId="62" xfId="0" applyFont="1" applyBorder="1" applyAlignment="1">
      <alignment horizontal="left"/>
    </xf>
    <xf numFmtId="0" fontId="8" fillId="0" borderId="63" xfId="0" applyFont="1" applyBorder="1" applyAlignment="1">
      <alignment horizontal="left"/>
    </xf>
    <xf numFmtId="0" fontId="9" fillId="2" borderId="18" xfId="0" applyFont="1" applyFill="1" applyBorder="1" applyAlignment="1">
      <alignment horizontal="left"/>
    </xf>
    <xf numFmtId="0" fontId="10" fillId="2" borderId="18" xfId="0" applyFont="1" applyFill="1" applyBorder="1" applyAlignment="1">
      <alignment horizontal="left"/>
    </xf>
    <xf numFmtId="0" fontId="7" fillId="0" borderId="32" xfId="0" applyFont="1" applyFill="1" applyBorder="1"/>
    <xf numFmtId="0" fontId="7" fillId="0" borderId="41" xfId="0" applyFont="1" applyFill="1" applyBorder="1"/>
    <xf numFmtId="0" fontId="7" fillId="0" borderId="64" xfId="0" applyFont="1" applyFill="1" applyBorder="1"/>
    <xf numFmtId="0" fontId="7" fillId="0" borderId="65" xfId="0" applyFont="1" applyFill="1" applyBorder="1"/>
    <xf numFmtId="0" fontId="7" fillId="0" borderId="66" xfId="0" applyFont="1" applyFill="1" applyBorder="1"/>
    <xf numFmtId="0" fontId="23" fillId="0" borderId="35" xfId="0" applyFont="1" applyFill="1" applyBorder="1"/>
    <xf numFmtId="0" fontId="18" fillId="2" borderId="1" xfId="0" applyFont="1" applyFill="1" applyBorder="1" applyAlignment="1">
      <alignment horizontal="left"/>
    </xf>
    <xf numFmtId="0" fontId="19" fillId="0" borderId="1" xfId="0" applyFont="1" applyBorder="1" applyAlignment="1">
      <alignment horizontal="left"/>
    </xf>
    <xf numFmtId="0" fontId="18" fillId="2" borderId="18" xfId="0" applyFont="1" applyFill="1" applyBorder="1" applyAlignment="1">
      <alignment horizontal="left"/>
    </xf>
    <xf numFmtId="0" fontId="7" fillId="8" borderId="18" xfId="0" applyFont="1" applyFill="1" applyBorder="1" applyAlignment="1">
      <alignment horizontal="left"/>
    </xf>
    <xf numFmtId="0" fontId="7" fillId="7" borderId="18" xfId="0" applyFont="1" applyFill="1" applyBorder="1" applyAlignment="1">
      <alignment horizontal="left"/>
    </xf>
    <xf numFmtId="0" fontId="7" fillId="0" borderId="25" xfId="0" applyFont="1" applyBorder="1" applyAlignment="1">
      <alignment horizontal="left"/>
    </xf>
    <xf numFmtId="0" fontId="9" fillId="0" borderId="86" xfId="0" applyFont="1" applyBorder="1" applyAlignment="1">
      <alignment horizontal="left"/>
    </xf>
    <xf numFmtId="0" fontId="9" fillId="0" borderId="87" xfId="0" applyFont="1" applyBorder="1" applyAlignment="1">
      <alignment horizontal="left"/>
    </xf>
    <xf numFmtId="0" fontId="8" fillId="10" borderId="29" xfId="0" applyFont="1" applyFill="1" applyBorder="1" applyAlignment="1">
      <alignment horizontal="left"/>
    </xf>
    <xf numFmtId="49" fontId="0" fillId="0" borderId="0" xfId="0" applyNumberFormat="1" applyProtection="1">
      <protection locked="0"/>
    </xf>
    <xf numFmtId="0" fontId="19" fillId="0" borderId="0" xfId="0" applyFont="1" applyFill="1" applyBorder="1" applyAlignment="1">
      <alignment horizontal="left"/>
    </xf>
    <xf numFmtId="0" fontId="19" fillId="0" borderId="29" xfId="0" applyFont="1" applyFill="1" applyBorder="1" applyAlignment="1">
      <alignment horizontal="left"/>
    </xf>
    <xf numFmtId="0" fontId="41" fillId="0" borderId="29" xfId="0" applyFont="1" applyFill="1" applyBorder="1" applyAlignment="1">
      <alignment horizontal="left"/>
    </xf>
    <xf numFmtId="0" fontId="19" fillId="0" borderId="30" xfId="0" applyFont="1" applyFill="1" applyBorder="1" applyAlignment="1">
      <alignment horizontal="left"/>
    </xf>
    <xf numFmtId="0" fontId="19" fillId="0" borderId="43" xfId="0" applyFont="1" applyFill="1" applyBorder="1" applyAlignment="1">
      <alignment horizontal="left"/>
    </xf>
    <xf numFmtId="0" fontId="10" fillId="4" borderId="29" xfId="0" applyFont="1" applyFill="1" applyBorder="1" applyAlignment="1">
      <alignment horizontal="left"/>
    </xf>
    <xf numFmtId="0" fontId="23" fillId="4" borderId="29" xfId="0" applyFont="1" applyFill="1" applyBorder="1" applyAlignment="1">
      <alignment horizontal="left"/>
    </xf>
    <xf numFmtId="0" fontId="7" fillId="4" borderId="35" xfId="0" applyFont="1" applyFill="1" applyBorder="1"/>
    <xf numFmtId="0" fontId="8" fillId="2" borderId="50" xfId="0" applyFont="1" applyFill="1" applyBorder="1" applyAlignment="1">
      <alignment horizontal="center"/>
    </xf>
    <xf numFmtId="0" fontId="8" fillId="2" borderId="51" xfId="0" applyFont="1" applyFill="1" applyBorder="1" applyAlignment="1">
      <alignment horizontal="center"/>
    </xf>
    <xf numFmtId="0" fontId="8" fillId="2" borderId="52" xfId="0" applyFont="1" applyFill="1" applyBorder="1" applyAlignment="1">
      <alignment horizontal="center"/>
    </xf>
    <xf numFmtId="0" fontId="7" fillId="2" borderId="53" xfId="0" applyFont="1" applyFill="1" applyBorder="1" applyAlignment="1">
      <alignment horizontal="center"/>
    </xf>
    <xf numFmtId="0" fontId="7" fillId="2" borderId="54" xfId="0" applyFont="1" applyFill="1" applyBorder="1" applyAlignment="1">
      <alignment horizontal="center"/>
    </xf>
    <xf numFmtId="0" fontId="7" fillId="6" borderId="53" xfId="0" applyFont="1" applyFill="1" applyBorder="1" applyAlignment="1">
      <alignment horizontal="center"/>
    </xf>
    <xf numFmtId="0" fontId="7" fillId="6" borderId="54" xfId="0" applyFont="1" applyFill="1" applyBorder="1" applyAlignment="1">
      <alignment horizontal="center"/>
    </xf>
    <xf numFmtId="0" fontId="7" fillId="11" borderId="53" xfId="0" applyFont="1" applyFill="1" applyBorder="1" applyAlignment="1">
      <alignment horizontal="center"/>
    </xf>
    <xf numFmtId="0" fontId="7" fillId="11" borderId="54" xfId="0" applyFont="1" applyFill="1" applyBorder="1" applyAlignment="1">
      <alignment horizontal="center"/>
    </xf>
    <xf numFmtId="0" fontId="7" fillId="10" borderId="53" xfId="0" applyFont="1" applyFill="1" applyBorder="1"/>
    <xf numFmtId="0" fontId="7" fillId="10" borderId="54" xfId="0" applyFont="1" applyFill="1" applyBorder="1"/>
    <xf numFmtId="0" fontId="8" fillId="2" borderId="91" xfId="0" applyFont="1" applyFill="1" applyBorder="1" applyAlignment="1">
      <alignment horizontal="center"/>
    </xf>
    <xf numFmtId="0" fontId="7" fillId="2" borderId="92" xfId="0" applyFont="1" applyFill="1" applyBorder="1" applyAlignment="1">
      <alignment horizontal="center"/>
    </xf>
    <xf numFmtId="0" fontId="7" fillId="2" borderId="93" xfId="0" applyFont="1" applyFill="1" applyBorder="1" applyAlignment="1">
      <alignment horizontal="center"/>
    </xf>
    <xf numFmtId="0" fontId="7" fillId="2" borderId="93" xfId="0" applyFont="1" applyFill="1" applyBorder="1" applyAlignment="1">
      <alignment horizontal="center" wrapText="1"/>
    </xf>
    <xf numFmtId="0" fontId="7" fillId="6" borderId="93" xfId="0" applyFont="1" applyFill="1" applyBorder="1" applyAlignment="1">
      <alignment horizontal="center"/>
    </xf>
    <xf numFmtId="0" fontId="7" fillId="4" borderId="93" xfId="0" applyFont="1" applyFill="1" applyBorder="1"/>
    <xf numFmtId="0" fontId="7" fillId="6" borderId="93" xfId="0" applyFont="1" applyFill="1" applyBorder="1" applyAlignment="1">
      <alignment horizontal="left"/>
    </xf>
    <xf numFmtId="0" fontId="7" fillId="4" borderId="93" xfId="0" applyFont="1" applyFill="1" applyBorder="1" applyAlignment="1">
      <alignment horizontal="center"/>
    </xf>
    <xf numFmtId="0" fontId="7" fillId="11" borderId="93" xfId="0" applyFont="1" applyFill="1" applyBorder="1" applyAlignment="1">
      <alignment horizontal="center"/>
    </xf>
    <xf numFmtId="0" fontId="7" fillId="10" borderId="93" xfId="0" applyFont="1" applyFill="1" applyBorder="1"/>
    <xf numFmtId="0" fontId="7" fillId="10" borderId="94" xfId="0" applyFont="1" applyFill="1" applyBorder="1" applyAlignment="1">
      <alignment horizontal="center"/>
    </xf>
    <xf numFmtId="0" fontId="0" fillId="0" borderId="0" xfId="0"/>
    <xf numFmtId="0" fontId="7" fillId="34" borderId="29" xfId="0" applyFont="1" applyFill="1" applyBorder="1" applyAlignment="1"/>
    <xf numFmtId="0" fontId="7" fillId="0" borderId="29" xfId="0" applyFont="1" applyFill="1" applyBorder="1" applyAlignment="1">
      <alignment horizontal="center"/>
    </xf>
    <xf numFmtId="0" fontId="0" fillId="0" borderId="0" xfId="0"/>
    <xf numFmtId="0" fontId="23" fillId="4" borderId="29" xfId="0" applyFont="1" applyFill="1" applyBorder="1"/>
    <xf numFmtId="0" fontId="10" fillId="6" borderId="18" xfId="0" applyFont="1" applyFill="1" applyBorder="1" applyAlignment="1">
      <alignment horizontal="left"/>
    </xf>
    <xf numFmtId="0" fontId="7" fillId="32" borderId="29" xfId="0" applyFont="1" applyFill="1" applyBorder="1"/>
    <xf numFmtId="0" fontId="19" fillId="2" borderId="18" xfId="0" applyFont="1" applyFill="1" applyBorder="1" applyAlignment="1">
      <alignment horizontal="left" wrapText="1"/>
    </xf>
    <xf numFmtId="0" fontId="10" fillId="6" borderId="1" xfId="0" applyFont="1" applyFill="1" applyBorder="1" applyAlignment="1">
      <alignment horizontal="center"/>
    </xf>
    <xf numFmtId="0" fontId="7" fillId="6" borderId="1" xfId="0" applyFont="1" applyFill="1" applyBorder="1" applyAlignment="1">
      <alignment horizontal="center"/>
    </xf>
    <xf numFmtId="0" fontId="7" fillId="92" borderId="29" xfId="0" applyFont="1" applyFill="1" applyBorder="1"/>
    <xf numFmtId="0" fontId="7" fillId="92" borderId="31" xfId="0" applyFont="1" applyFill="1" applyBorder="1"/>
    <xf numFmtId="0" fontId="7" fillId="0" borderId="18" xfId="0" applyFont="1" applyFill="1" applyBorder="1" applyAlignment="1">
      <alignment horizontal="left"/>
    </xf>
    <xf numFmtId="0" fontId="7" fillId="2" borderId="17" xfId="0" applyFont="1" applyFill="1" applyBorder="1" applyAlignment="1">
      <alignment horizontal="center"/>
    </xf>
    <xf numFmtId="0" fontId="7" fillId="2" borderId="9" xfId="0" applyFont="1" applyFill="1" applyBorder="1" applyAlignment="1">
      <alignment horizontal="center"/>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91" borderId="29" xfId="0" applyFont="1" applyFill="1" applyBorder="1"/>
    <xf numFmtId="0" fontId="7" fillId="92" borderId="30" xfId="0" applyFont="1" applyFill="1" applyBorder="1"/>
    <xf numFmtId="0" fontId="0" fillId="0" borderId="0" xfId="0"/>
    <xf numFmtId="0" fontId="7" fillId="0" borderId="0" xfId="0" applyFont="1" applyFill="1"/>
    <xf numFmtId="0" fontId="7" fillId="3" borderId="29" xfId="0" applyFont="1" applyFill="1" applyBorder="1" applyAlignment="1"/>
    <xf numFmtId="0" fontId="7" fillId="0" borderId="0" xfId="0" applyFont="1" applyFill="1" applyBorder="1" applyAlignment="1"/>
    <xf numFmtId="0" fontId="7" fillId="93" borderId="29" xfId="0" applyFont="1" applyFill="1" applyBorder="1" applyAlignment="1"/>
    <xf numFmtId="0" fontId="7" fillId="94" borderId="29" xfId="0" applyFont="1" applyFill="1" applyBorder="1" applyAlignment="1"/>
    <xf numFmtId="0" fontId="7" fillId="21" borderId="29" xfId="0" applyFont="1" applyFill="1" applyBorder="1" applyAlignment="1"/>
    <xf numFmtId="0" fontId="7" fillId="21" borderId="31" xfId="0" applyFont="1" applyFill="1" applyBorder="1" applyAlignment="1"/>
    <xf numFmtId="0" fontId="7" fillId="51" borderId="29" xfId="0" applyFont="1" applyFill="1" applyBorder="1" applyAlignment="1"/>
    <xf numFmtId="0" fontId="7" fillId="51" borderId="43" xfId="0" applyFont="1" applyFill="1" applyBorder="1" applyAlignment="1"/>
    <xf numFmtId="0" fontId="7" fillId="51" borderId="30" xfId="0" applyFont="1" applyFill="1" applyBorder="1" applyAlignment="1"/>
    <xf numFmtId="0" fontId="10" fillId="51" borderId="29" xfId="0" applyFont="1" applyFill="1" applyBorder="1" applyAlignment="1"/>
    <xf numFmtId="0" fontId="7" fillId="74" borderId="29" xfId="0" applyFont="1" applyFill="1" applyBorder="1" applyAlignment="1"/>
    <xf numFmtId="0" fontId="7" fillId="74" borderId="30" xfId="0" applyFont="1" applyFill="1" applyBorder="1" applyAlignment="1"/>
    <xf numFmtId="0" fontId="7" fillId="74" borderId="43" xfId="0" applyFont="1" applyFill="1" applyBorder="1" applyAlignment="1"/>
    <xf numFmtId="0" fontId="7" fillId="95" borderId="29" xfId="0" applyFont="1" applyFill="1" applyBorder="1" applyAlignment="1"/>
    <xf numFmtId="0" fontId="7" fillId="95" borderId="30" xfId="0" applyFont="1" applyFill="1" applyBorder="1" applyAlignment="1"/>
    <xf numFmtId="0" fontId="10" fillId="95" borderId="43" xfId="0" applyFont="1" applyFill="1" applyBorder="1" applyAlignment="1"/>
    <xf numFmtId="0" fontId="10" fillId="95" borderId="29" xfId="0" applyFont="1" applyFill="1" applyBorder="1" applyAlignment="1"/>
    <xf numFmtId="0" fontId="10" fillId="96" borderId="29" xfId="0" applyFont="1" applyFill="1" applyBorder="1" applyAlignment="1"/>
    <xf numFmtId="0" fontId="7" fillId="96" borderId="29" xfId="0" applyFont="1" applyFill="1" applyBorder="1" applyAlignment="1"/>
    <xf numFmtId="0" fontId="7" fillId="97" borderId="29" xfId="0" applyFont="1" applyFill="1" applyBorder="1" applyAlignment="1"/>
    <xf numFmtId="0" fontId="7" fillId="97" borderId="30" xfId="0" applyFont="1" applyFill="1" applyBorder="1" applyAlignment="1"/>
    <xf numFmtId="0" fontId="7" fillId="98" borderId="29" xfId="0" applyFont="1" applyFill="1" applyBorder="1" applyAlignment="1"/>
    <xf numFmtId="0" fontId="7" fillId="98" borderId="35" xfId="0" applyFont="1" applyFill="1" applyBorder="1" applyAlignment="1"/>
    <xf numFmtId="0" fontId="7" fillId="98" borderId="38" xfId="0" applyFont="1" applyFill="1" applyBorder="1" applyAlignment="1"/>
    <xf numFmtId="0" fontId="7" fillId="72" borderId="29" xfId="0" applyFont="1" applyFill="1" applyBorder="1" applyAlignment="1"/>
    <xf numFmtId="0" fontId="10" fillId="99" borderId="29" xfId="0" applyFont="1" applyFill="1" applyBorder="1" applyAlignment="1"/>
    <xf numFmtId="0" fontId="7" fillId="100" borderId="29" xfId="0" applyFont="1" applyFill="1" applyBorder="1" applyAlignment="1"/>
    <xf numFmtId="0" fontId="7" fillId="26" borderId="29" xfId="0" applyFont="1" applyFill="1" applyBorder="1" applyAlignment="1"/>
    <xf numFmtId="0" fontId="7" fillId="101" borderId="29" xfId="0" applyFont="1" applyFill="1" applyBorder="1" applyAlignment="1"/>
    <xf numFmtId="0" fontId="31" fillId="101" borderId="29" xfId="0" applyFont="1" applyFill="1" applyBorder="1" applyAlignment="1"/>
    <xf numFmtId="0" fontId="7" fillId="101" borderId="40" xfId="0" applyFont="1" applyFill="1" applyBorder="1" applyAlignment="1"/>
    <xf numFmtId="0" fontId="7" fillId="102" borderId="29" xfId="0" applyFont="1" applyFill="1" applyBorder="1" applyAlignment="1"/>
    <xf numFmtId="0" fontId="10" fillId="102" borderId="29" xfId="0" applyFont="1" applyFill="1" applyBorder="1" applyAlignment="1"/>
    <xf numFmtId="0" fontId="7" fillId="102" borderId="40" xfId="0" applyFont="1" applyFill="1" applyBorder="1" applyAlignment="1"/>
    <xf numFmtId="0" fontId="7" fillId="103" borderId="39" xfId="0" applyFont="1" applyFill="1" applyBorder="1" applyAlignment="1"/>
    <xf numFmtId="0" fontId="7" fillId="103" borderId="36" xfId="0" applyFont="1" applyFill="1" applyBorder="1" applyAlignment="1"/>
    <xf numFmtId="0" fontId="10" fillId="104" borderId="32" xfId="0" applyFont="1" applyFill="1" applyBorder="1" applyAlignment="1"/>
    <xf numFmtId="0" fontId="10" fillId="104" borderId="36" xfId="0" applyFont="1" applyFill="1" applyBorder="1" applyAlignment="1"/>
    <xf numFmtId="0" fontId="10" fillId="104" borderId="39" xfId="0" applyFont="1" applyFill="1" applyBorder="1" applyAlignment="1"/>
    <xf numFmtId="0" fontId="7" fillId="105" borderId="33" xfId="0" applyFont="1" applyFill="1" applyBorder="1" applyAlignment="1"/>
    <xf numFmtId="0" fontId="7" fillId="105" borderId="29" xfId="0" applyFont="1" applyFill="1" applyBorder="1" applyAlignment="1"/>
    <xf numFmtId="0" fontId="7" fillId="105" borderId="40" xfId="0" applyFont="1" applyFill="1" applyBorder="1" applyAlignment="1"/>
    <xf numFmtId="0" fontId="7" fillId="106" borderId="33" xfId="0" applyFont="1" applyFill="1" applyBorder="1" applyAlignment="1"/>
    <xf numFmtId="0" fontId="7" fillId="106" borderId="29" xfId="0" applyFont="1" applyFill="1" applyBorder="1" applyAlignment="1"/>
    <xf numFmtId="0" fontId="7" fillId="106" borderId="40" xfId="0" applyFont="1" applyFill="1" applyBorder="1" applyAlignment="1"/>
    <xf numFmtId="0" fontId="7" fillId="107" borderId="33" xfId="0" applyFont="1" applyFill="1" applyBorder="1" applyAlignment="1"/>
    <xf numFmtId="0" fontId="7" fillId="107" borderId="29" xfId="0" applyFont="1" applyFill="1" applyBorder="1" applyAlignment="1"/>
    <xf numFmtId="0" fontId="7" fillId="107" borderId="40" xfId="0" applyFont="1" applyFill="1" applyBorder="1" applyAlignment="1"/>
    <xf numFmtId="0" fontId="7" fillId="108" borderId="33" xfId="0" applyFont="1" applyFill="1" applyBorder="1" applyAlignment="1"/>
    <xf numFmtId="0" fontId="7" fillId="108" borderId="29" xfId="0" applyFont="1" applyFill="1" applyBorder="1" applyAlignment="1"/>
    <xf numFmtId="0" fontId="7" fillId="108" borderId="40" xfId="0" applyFont="1" applyFill="1" applyBorder="1" applyAlignment="1"/>
    <xf numFmtId="0" fontId="7" fillId="109" borderId="37" xfId="0" applyFont="1" applyFill="1" applyBorder="1" applyAlignment="1"/>
    <xf numFmtId="0" fontId="7" fillId="109" borderId="41" xfId="0" applyFont="1" applyFill="1" applyBorder="1" applyAlignment="1"/>
    <xf numFmtId="0" fontId="10" fillId="110" borderId="34" xfId="0" applyFont="1" applyFill="1" applyBorder="1" applyAlignment="1"/>
    <xf numFmtId="0" fontId="7" fillId="110" borderId="41" xfId="0" applyFont="1" applyFill="1" applyBorder="1" applyAlignment="1"/>
    <xf numFmtId="0" fontId="7" fillId="110" borderId="37" xfId="0" applyFont="1" applyFill="1" applyBorder="1" applyAlignment="1"/>
    <xf numFmtId="0" fontId="10" fillId="111" borderId="29" xfId="0" applyFont="1" applyFill="1" applyBorder="1" applyAlignment="1"/>
    <xf numFmtId="0" fontId="10" fillId="111" borderId="40" xfId="0" applyFont="1" applyFill="1" applyBorder="1" applyAlignment="1"/>
    <xf numFmtId="0" fontId="7" fillId="111" borderId="40" xfId="0" applyFont="1" applyFill="1" applyBorder="1" applyAlignment="1"/>
    <xf numFmtId="0" fontId="10" fillId="112" borderId="36" xfId="0" applyFont="1" applyFill="1" applyBorder="1" applyAlignment="1"/>
    <xf numFmtId="0" fontId="7" fillId="112" borderId="39" xfId="0" applyFont="1" applyFill="1" applyBorder="1" applyAlignment="1"/>
    <xf numFmtId="0" fontId="7" fillId="101" borderId="33" xfId="0" applyFont="1" applyFill="1" applyBorder="1" applyAlignment="1"/>
    <xf numFmtId="0" fontId="7" fillId="102" borderId="33" xfId="0" applyFont="1" applyFill="1" applyBorder="1" applyAlignment="1"/>
    <xf numFmtId="0" fontId="31" fillId="102" borderId="31" xfId="0" applyFont="1" applyFill="1" applyBorder="1" applyAlignment="1"/>
    <xf numFmtId="0" fontId="23" fillId="0" borderId="30" xfId="0" applyFont="1" applyFill="1" applyBorder="1" applyAlignment="1"/>
    <xf numFmtId="0" fontId="23" fillId="0" borderId="43" xfId="0" applyFont="1" applyFill="1" applyBorder="1" applyAlignment="1"/>
    <xf numFmtId="0" fontId="35" fillId="0" borderId="65" xfId="0" applyFont="1" applyFill="1" applyBorder="1" applyAlignment="1"/>
    <xf numFmtId="0" fontId="31" fillId="0" borderId="65" xfId="0" applyFont="1" applyFill="1" applyBorder="1" applyAlignment="1"/>
    <xf numFmtId="0" fontId="31" fillId="0" borderId="102" xfId="0" applyFont="1" applyFill="1" applyBorder="1" applyAlignment="1"/>
    <xf numFmtId="0" fontId="31" fillId="0" borderId="66" xfId="0" applyFont="1" applyFill="1" applyBorder="1" applyAlignment="1"/>
    <xf numFmtId="0" fontId="7" fillId="113" borderId="33" xfId="0" applyFont="1" applyFill="1" applyBorder="1" applyAlignment="1"/>
    <xf numFmtId="0" fontId="7" fillId="113" borderId="30" xfId="0" applyFont="1" applyFill="1" applyBorder="1" applyAlignment="1"/>
    <xf numFmtId="0" fontId="7" fillId="113" borderId="43" xfId="0" applyFont="1" applyFill="1" applyBorder="1" applyAlignment="1"/>
    <xf numFmtId="0" fontId="7" fillId="113" borderId="29" xfId="0" applyFont="1" applyFill="1" applyBorder="1" applyAlignment="1"/>
    <xf numFmtId="0" fontId="7" fillId="43" borderId="97" xfId="0" applyFont="1" applyFill="1" applyBorder="1" applyAlignment="1"/>
    <xf numFmtId="0" fontId="7" fillId="43" borderId="95" xfId="0" applyFont="1" applyFill="1" applyBorder="1" applyAlignment="1"/>
    <xf numFmtId="0" fontId="7" fillId="43" borderId="96" xfId="0" applyFont="1" applyFill="1" applyBorder="1" applyAlignment="1"/>
    <xf numFmtId="0" fontId="7" fillId="43" borderId="31" xfId="0" applyFont="1" applyFill="1" applyBorder="1" applyAlignment="1"/>
    <xf numFmtId="0" fontId="7" fillId="114" borderId="33" xfId="0" applyFont="1" applyFill="1" applyBorder="1" applyAlignment="1"/>
    <xf numFmtId="0" fontId="7" fillId="114" borderId="30" xfId="0" applyFont="1" applyFill="1" applyBorder="1" applyAlignment="1"/>
    <xf numFmtId="0" fontId="7" fillId="114" borderId="43" xfId="0" applyFont="1" applyFill="1" applyBorder="1" applyAlignment="1"/>
    <xf numFmtId="0" fontId="7" fillId="114" borderId="29" xfId="0" applyFont="1" applyFill="1" applyBorder="1" applyAlignment="1"/>
    <xf numFmtId="0" fontId="7" fillId="115" borderId="33" xfId="0" applyFont="1" applyFill="1" applyBorder="1" applyAlignment="1"/>
    <xf numFmtId="0" fontId="7" fillId="115" borderId="30" xfId="0" applyFont="1" applyFill="1" applyBorder="1" applyAlignment="1"/>
    <xf numFmtId="0" fontId="7" fillId="115" borderId="43" xfId="0" applyFont="1" applyFill="1" applyBorder="1" applyAlignment="1"/>
    <xf numFmtId="0" fontId="7" fillId="115" borderId="29" xfId="0" applyFont="1" applyFill="1" applyBorder="1" applyAlignment="1"/>
    <xf numFmtId="0" fontId="7" fillId="112" borderId="99" xfId="0" applyFont="1" applyFill="1" applyBorder="1" applyAlignment="1"/>
    <xf numFmtId="0" fontId="7" fillId="112" borderId="100" xfId="0" applyFont="1" applyFill="1" applyBorder="1" applyAlignment="1"/>
    <xf numFmtId="0" fontId="7" fillId="112" borderId="101" xfId="0" applyFont="1" applyFill="1" applyBorder="1" applyAlignment="1"/>
    <xf numFmtId="0" fontId="7" fillId="112" borderId="98" xfId="0" applyFont="1" applyFill="1" applyBorder="1" applyAlignment="1"/>
    <xf numFmtId="0" fontId="31" fillId="116" borderId="64" xfId="0" applyFont="1" applyFill="1" applyBorder="1" applyAlignment="1"/>
    <xf numFmtId="0" fontId="31" fillId="116" borderId="40" xfId="0" applyFont="1" applyFill="1" applyBorder="1" applyAlignment="1"/>
    <xf numFmtId="0" fontId="31" fillId="0" borderId="75" xfId="0" applyFont="1" applyFill="1" applyBorder="1" applyAlignment="1"/>
    <xf numFmtId="0" fontId="31" fillId="0" borderId="40" xfId="0" applyFont="1" applyFill="1" applyBorder="1" applyAlignment="1"/>
    <xf numFmtId="0" fontId="7" fillId="0" borderId="42" xfId="0" applyFont="1" applyFill="1" applyBorder="1" applyAlignment="1"/>
    <xf numFmtId="0" fontId="7" fillId="0" borderId="103" xfId="0" applyFont="1" applyFill="1" applyBorder="1" applyAlignment="1"/>
    <xf numFmtId="0" fontId="7" fillId="0" borderId="102" xfId="0" applyFont="1" applyFill="1" applyBorder="1" applyAlignment="1"/>
    <xf numFmtId="0" fontId="7" fillId="0" borderId="104" xfId="0" applyFont="1" applyFill="1" applyBorder="1" applyAlignment="1"/>
    <xf numFmtId="0" fontId="8" fillId="0" borderId="71" xfId="0" applyFont="1" applyFill="1" applyBorder="1" applyAlignment="1">
      <alignment horizontal="center"/>
    </xf>
    <xf numFmtId="0" fontId="8" fillId="0" borderId="73" xfId="0" applyFont="1" applyFill="1" applyBorder="1" applyAlignment="1">
      <alignment horizontal="center"/>
    </xf>
    <xf numFmtId="0" fontId="8" fillId="0" borderId="105" xfId="0" applyFont="1" applyFill="1" applyBorder="1" applyAlignment="1">
      <alignment horizontal="center"/>
    </xf>
    <xf numFmtId="0" fontId="9" fillId="0" borderId="71" xfId="0" applyFont="1" applyFill="1" applyBorder="1" applyAlignment="1">
      <alignment horizontal="center"/>
    </xf>
    <xf numFmtId="0" fontId="9" fillId="0" borderId="73" xfId="0" applyFont="1" applyFill="1" applyBorder="1" applyAlignment="1">
      <alignment horizontal="center"/>
    </xf>
    <xf numFmtId="0" fontId="9" fillId="0" borderId="105" xfId="0" applyFont="1" applyFill="1" applyBorder="1" applyAlignment="1">
      <alignment horizontal="center"/>
    </xf>
    <xf numFmtId="0" fontId="8" fillId="2" borderId="28" xfId="0" applyFont="1" applyFill="1" applyBorder="1" applyAlignment="1">
      <alignment horizontal="center"/>
    </xf>
    <xf numFmtId="0" fontId="9" fillId="2" borderId="25" xfId="0" applyFont="1" applyFill="1" applyBorder="1" applyAlignment="1">
      <alignment horizontal="center"/>
    </xf>
    <xf numFmtId="0" fontId="8" fillId="0" borderId="0" xfId="0" applyFont="1" applyFill="1" applyBorder="1" applyAlignment="1">
      <alignment horizontal="center"/>
    </xf>
    <xf numFmtId="0" fontId="7" fillId="0" borderId="2" xfId="0" applyFont="1" applyFill="1" applyBorder="1" applyAlignment="1">
      <alignment horizontal="center"/>
    </xf>
    <xf numFmtId="0" fontId="7" fillId="0" borderId="2" xfId="0" applyFont="1" applyFill="1" applyBorder="1"/>
    <xf numFmtId="0" fontId="7" fillId="2" borderId="2" xfId="0" applyFont="1" applyFill="1" applyBorder="1" applyAlignment="1">
      <alignment horizontal="left"/>
    </xf>
    <xf numFmtId="0" fontId="10" fillId="7" borderId="2" xfId="0" applyFont="1" applyFill="1" applyBorder="1" applyAlignment="1">
      <alignment horizontal="left"/>
    </xf>
    <xf numFmtId="0" fontId="23" fillId="0" borderId="2" xfId="0" applyFont="1" applyFill="1" applyBorder="1"/>
    <xf numFmtId="0" fontId="7" fillId="4" borderId="2" xfId="0" applyFont="1" applyFill="1" applyBorder="1"/>
    <xf numFmtId="0" fontId="7" fillId="0" borderId="2" xfId="0" applyFont="1" applyFill="1" applyBorder="1" applyAlignment="1">
      <alignment horizontal="left"/>
    </xf>
    <xf numFmtId="0" fontId="15" fillId="0" borderId="2" xfId="0" applyFont="1" applyFill="1" applyBorder="1" applyAlignment="1">
      <alignment horizontal="center"/>
    </xf>
    <xf numFmtId="0" fontId="23" fillId="4" borderId="2" xfId="0" applyFont="1" applyFill="1" applyBorder="1"/>
    <xf numFmtId="0" fontId="7" fillId="4" borderId="2" xfId="0" applyFont="1" applyFill="1" applyBorder="1" applyAlignment="1">
      <alignment horizontal="center"/>
    </xf>
    <xf numFmtId="0" fontId="10" fillId="0" borderId="2" xfId="0" applyFont="1" applyFill="1" applyBorder="1" applyAlignment="1">
      <alignment horizontal="center"/>
    </xf>
    <xf numFmtId="0" fontId="7" fillId="78" borderId="2" xfId="0" applyFont="1" applyFill="1" applyBorder="1"/>
    <xf numFmtId="0" fontId="10" fillId="91" borderId="2" xfId="0" applyFont="1" applyFill="1" applyBorder="1" applyAlignment="1">
      <alignment horizontal="left"/>
    </xf>
    <xf numFmtId="0" fontId="7" fillId="91" borderId="2" xfId="0" applyFont="1" applyFill="1" applyBorder="1"/>
    <xf numFmtId="0" fontId="31" fillId="0" borderId="2" xfId="0" applyFont="1" applyFill="1" applyBorder="1"/>
    <xf numFmtId="0" fontId="19" fillId="0" borderId="2" xfId="0" applyFont="1" applyFill="1" applyBorder="1" applyAlignment="1">
      <alignment horizontal="center"/>
    </xf>
    <xf numFmtId="0" fontId="7" fillId="0" borderId="19" xfId="0" applyFont="1" applyFill="1" applyBorder="1"/>
    <xf numFmtId="0" fontId="7" fillId="112" borderId="2" xfId="0" applyFont="1" applyFill="1" applyBorder="1"/>
    <xf numFmtId="0" fontId="7" fillId="109" borderId="2" xfId="0" applyFont="1" applyFill="1" applyBorder="1"/>
    <xf numFmtId="0" fontId="10" fillId="109" borderId="2" xfId="0" applyFont="1" applyFill="1" applyBorder="1" applyAlignment="1">
      <alignment horizontal="left"/>
    </xf>
    <xf numFmtId="0" fontId="10" fillId="112" borderId="2" xfId="0" applyFont="1" applyFill="1" applyBorder="1" applyAlignment="1">
      <alignment horizontal="left"/>
    </xf>
    <xf numFmtId="0" fontId="7" fillId="0" borderId="17" xfId="0" applyFont="1" applyFill="1" applyBorder="1"/>
    <xf numFmtId="0" fontId="7" fillId="0" borderId="7" xfId="0" applyFont="1" applyBorder="1"/>
    <xf numFmtId="0" fontId="7" fillId="0" borderId="7" xfId="0" applyFont="1" applyFill="1" applyBorder="1"/>
    <xf numFmtId="0" fontId="10" fillId="0" borderId="7" xfId="0" applyFont="1" applyFill="1" applyBorder="1" applyAlignment="1">
      <alignment horizontal="left"/>
    </xf>
    <xf numFmtId="0" fontId="10" fillId="0" borderId="19" xfId="0" applyFont="1" applyFill="1" applyBorder="1" applyAlignment="1">
      <alignment horizontal="left"/>
    </xf>
    <xf numFmtId="0" fontId="55" fillId="0" borderId="2" xfId="0" applyFont="1" applyFill="1" applyBorder="1" applyAlignment="1">
      <alignment horizontal="left"/>
    </xf>
    <xf numFmtId="0" fontId="55" fillId="0" borderId="2" xfId="0" applyFont="1" applyFill="1" applyBorder="1"/>
    <xf numFmtId="0" fontId="55" fillId="0" borderId="19" xfId="0" applyFont="1" applyFill="1" applyBorder="1"/>
    <xf numFmtId="0" fontId="56" fillId="0" borderId="2" xfId="0" applyFont="1" applyFill="1" applyBorder="1"/>
    <xf numFmtId="0" fontId="7" fillId="13" borderId="2" xfId="0" applyFont="1" applyFill="1" applyBorder="1"/>
    <xf numFmtId="0" fontId="10" fillId="13" borderId="2" xfId="0" applyFont="1" applyFill="1" applyBorder="1" applyAlignment="1">
      <alignment horizontal="left"/>
    </xf>
    <xf numFmtId="0" fontId="7" fillId="110" borderId="2" xfId="0" applyFont="1" applyFill="1" applyBorder="1"/>
    <xf numFmtId="0" fontId="7" fillId="43" borderId="2" xfId="0" applyFont="1" applyFill="1" applyBorder="1"/>
    <xf numFmtId="0" fontId="7" fillId="41" borderId="2" xfId="0" applyFont="1" applyFill="1" applyBorder="1"/>
    <xf numFmtId="0" fontId="10" fillId="41" borderId="2" xfId="0" applyFont="1" applyFill="1" applyBorder="1" applyAlignment="1">
      <alignment horizontal="left"/>
    </xf>
    <xf numFmtId="0" fontId="10" fillId="117" borderId="2" xfId="0" applyFont="1" applyFill="1" applyBorder="1"/>
    <xf numFmtId="0" fontId="7" fillId="117" borderId="2" xfId="0" applyFont="1" applyFill="1" applyBorder="1"/>
    <xf numFmtId="0" fontId="10" fillId="115" borderId="2" xfId="0" applyFont="1" applyFill="1" applyBorder="1" applyAlignment="1">
      <alignment horizontal="left"/>
    </xf>
    <xf numFmtId="0" fontId="7" fillId="115" borderId="2" xfId="0" applyFont="1" applyFill="1" applyBorder="1"/>
    <xf numFmtId="0" fontId="7" fillId="118" borderId="2" xfId="0" applyFont="1" applyFill="1" applyBorder="1"/>
    <xf numFmtId="0" fontId="7" fillId="119" borderId="2" xfId="0" applyFont="1" applyFill="1" applyBorder="1"/>
    <xf numFmtId="0" fontId="7" fillId="120" borderId="2" xfId="0" applyFont="1" applyFill="1" applyBorder="1"/>
    <xf numFmtId="0" fontId="7" fillId="121" borderId="2" xfId="0" applyFont="1" applyFill="1" applyBorder="1"/>
    <xf numFmtId="0" fontId="55" fillId="0" borderId="2" xfId="0" applyFont="1" applyBorder="1"/>
    <xf numFmtId="0" fontId="7" fillId="122" borderId="2" xfId="0" applyFont="1" applyFill="1" applyBorder="1"/>
    <xf numFmtId="0" fontId="7" fillId="16" borderId="2" xfId="0" applyFont="1" applyFill="1" applyBorder="1"/>
    <xf numFmtId="0" fontId="55" fillId="4" borderId="2" xfId="0" applyFont="1" applyFill="1" applyBorder="1"/>
    <xf numFmtId="0" fontId="7" fillId="5" borderId="2" xfId="0" applyFont="1" applyFill="1" applyBorder="1"/>
    <xf numFmtId="0" fontId="7" fillId="37" borderId="2" xfId="0" applyFont="1" applyFill="1" applyBorder="1"/>
    <xf numFmtId="0" fontId="7" fillId="125" borderId="2" xfId="0" applyFont="1" applyFill="1" applyBorder="1"/>
    <xf numFmtId="0" fontId="7" fillId="42" borderId="2" xfId="0" applyFont="1" applyFill="1" applyBorder="1"/>
    <xf numFmtId="0" fontId="7" fillId="126" borderId="2" xfId="0" applyFont="1" applyFill="1" applyBorder="1"/>
    <xf numFmtId="0" fontId="7" fillId="127" borderId="2" xfId="0" applyFont="1" applyFill="1" applyBorder="1"/>
    <xf numFmtId="0" fontId="7" fillId="129" borderId="2" xfId="0" applyFont="1" applyFill="1" applyBorder="1"/>
    <xf numFmtId="0" fontId="7" fillId="31" borderId="2" xfId="0" applyFont="1" applyFill="1" applyBorder="1"/>
    <xf numFmtId="0" fontId="7" fillId="27" borderId="2" xfId="0" applyFont="1" applyFill="1" applyBorder="1"/>
    <xf numFmtId="0" fontId="7" fillId="44" borderId="2" xfId="0" applyFont="1" applyFill="1" applyBorder="1"/>
    <xf numFmtId="0" fontId="7" fillId="130" borderId="2" xfId="0" applyFont="1" applyFill="1" applyBorder="1"/>
    <xf numFmtId="0" fontId="7" fillId="105" borderId="2" xfId="0" applyFont="1" applyFill="1" applyBorder="1"/>
    <xf numFmtId="0" fontId="7" fillId="105" borderId="2" xfId="0" applyFont="1" applyFill="1" applyBorder="1" applyAlignment="1">
      <alignment horizontal="left"/>
    </xf>
    <xf numFmtId="0" fontId="7" fillId="131" borderId="2" xfId="0" applyFont="1" applyFill="1" applyBorder="1"/>
    <xf numFmtId="0" fontId="7" fillId="132" borderId="2" xfId="0" applyFont="1" applyFill="1" applyBorder="1"/>
    <xf numFmtId="0" fontId="7" fillId="133" borderId="2" xfId="0" applyFont="1" applyFill="1" applyBorder="1"/>
    <xf numFmtId="0" fontId="31" fillId="133" borderId="2" xfId="0" applyFont="1" applyFill="1" applyBorder="1" applyAlignment="1">
      <alignment horizontal="left"/>
    </xf>
    <xf numFmtId="0" fontId="7" fillId="62" borderId="2" xfId="0" applyFont="1" applyFill="1" applyBorder="1"/>
    <xf numFmtId="0" fontId="7" fillId="135" borderId="2" xfId="0" applyFont="1" applyFill="1" applyBorder="1"/>
    <xf numFmtId="0" fontId="7" fillId="44" borderId="19" xfId="0" applyFont="1" applyFill="1" applyBorder="1"/>
    <xf numFmtId="0" fontId="10" fillId="0" borderId="20" xfId="0" applyFont="1" applyFill="1" applyBorder="1" applyAlignment="1">
      <alignment horizontal="left"/>
    </xf>
    <xf numFmtId="0" fontId="7" fillId="0" borderId="20" xfId="0" applyFont="1" applyFill="1" applyBorder="1"/>
    <xf numFmtId="0" fontId="7" fillId="130" borderId="17" xfId="0" applyFont="1" applyFill="1" applyBorder="1"/>
    <xf numFmtId="0" fontId="7" fillId="105" borderId="17" xfId="0" applyFont="1" applyFill="1" applyBorder="1"/>
    <xf numFmtId="0" fontId="7" fillId="131" borderId="17" xfId="0" applyFont="1" applyFill="1" applyBorder="1"/>
    <xf numFmtId="0" fontId="7" fillId="3" borderId="44" xfId="0" applyFont="1" applyFill="1" applyBorder="1"/>
    <xf numFmtId="0" fontId="7" fillId="0" borderId="45" xfId="0" applyFont="1" applyFill="1" applyBorder="1"/>
    <xf numFmtId="0" fontId="7" fillId="132" borderId="45" xfId="0" applyFont="1" applyFill="1" applyBorder="1"/>
    <xf numFmtId="0" fontId="7" fillId="133" borderId="45" xfId="0" applyFont="1" applyFill="1" applyBorder="1"/>
    <xf numFmtId="0" fontId="10" fillId="26" borderId="46" xfId="0" applyFont="1" applyFill="1" applyBorder="1" applyAlignment="1">
      <alignment horizontal="left"/>
    </xf>
    <xf numFmtId="0" fontId="7" fillId="3" borderId="47" xfId="0" applyFont="1" applyFill="1" applyBorder="1"/>
    <xf numFmtId="0" fontId="10" fillId="26" borderId="48" xfId="0" applyFont="1" applyFill="1" applyBorder="1" applyAlignment="1">
      <alignment horizontal="left"/>
    </xf>
    <xf numFmtId="0" fontId="7" fillId="0" borderId="56" xfId="0" applyFont="1" applyFill="1" applyBorder="1"/>
    <xf numFmtId="0" fontId="10" fillId="7" borderId="19" xfId="0" applyFont="1" applyFill="1" applyBorder="1" applyAlignment="1">
      <alignment horizontal="left"/>
    </xf>
    <xf numFmtId="0" fontId="7" fillId="127" borderId="17" xfId="0" applyFont="1" applyFill="1" applyBorder="1"/>
    <xf numFmtId="0" fontId="7" fillId="0" borderId="47" xfId="0" applyFont="1" applyFill="1" applyBorder="1"/>
    <xf numFmtId="0" fontId="7" fillId="62" borderId="48" xfId="0" applyFont="1" applyFill="1" applyBorder="1"/>
    <xf numFmtId="0" fontId="7" fillId="134" borderId="47" xfId="0" applyFont="1" applyFill="1" applyBorder="1"/>
    <xf numFmtId="0" fontId="10" fillId="4" borderId="19" xfId="0" applyFont="1" applyFill="1" applyBorder="1" applyAlignment="1">
      <alignment horizontal="left"/>
    </xf>
    <xf numFmtId="0" fontId="10" fillId="6" borderId="19" xfId="0" applyFont="1" applyFill="1" applyBorder="1" applyAlignment="1">
      <alignment horizontal="left"/>
    </xf>
    <xf numFmtId="0" fontId="10" fillId="2" borderId="19" xfId="0" applyFont="1" applyFill="1" applyBorder="1" applyAlignment="1">
      <alignment horizontal="left"/>
    </xf>
    <xf numFmtId="0" fontId="7" fillId="129" borderId="20" xfId="0" applyFont="1" applyFill="1" applyBorder="1"/>
    <xf numFmtId="0" fontId="7" fillId="74" borderId="46" xfId="0" applyFont="1" applyFill="1" applyBorder="1"/>
    <xf numFmtId="0" fontId="7" fillId="0" borderId="48" xfId="0" applyFont="1" applyFill="1" applyBorder="1"/>
    <xf numFmtId="0" fontId="7" fillId="74" borderId="48" xfId="0" applyFont="1" applyFill="1" applyBorder="1"/>
    <xf numFmtId="0" fontId="7" fillId="0" borderId="57" xfId="0" applyFont="1" applyFill="1" applyBorder="1"/>
    <xf numFmtId="0" fontId="41" fillId="0" borderId="2" xfId="0" applyFont="1" applyFill="1" applyBorder="1" applyAlignment="1">
      <alignment horizontal="left"/>
    </xf>
    <xf numFmtId="0" fontId="31" fillId="0" borderId="19" xfId="0" applyFont="1" applyFill="1" applyBorder="1"/>
    <xf numFmtId="0" fontId="7" fillId="119" borderId="17" xfId="0" applyFont="1" applyFill="1" applyBorder="1"/>
    <xf numFmtId="0" fontId="7" fillId="123" borderId="7" xfId="0" applyFont="1" applyFill="1" applyBorder="1"/>
    <xf numFmtId="0" fontId="7" fillId="122" borderId="45" xfId="0" applyFont="1" applyFill="1" applyBorder="1"/>
    <xf numFmtId="0" fontId="7" fillId="5" borderId="45" xfId="0" applyFont="1" applyFill="1" applyBorder="1"/>
    <xf numFmtId="0" fontId="7" fillId="79" borderId="46" xfId="0" applyFont="1" applyFill="1" applyBorder="1"/>
    <xf numFmtId="0" fontId="7" fillId="65" borderId="47" xfId="0" applyFont="1" applyFill="1" applyBorder="1"/>
    <xf numFmtId="0" fontId="7" fillId="122" borderId="56" xfId="0" applyFont="1" applyFill="1" applyBorder="1"/>
    <xf numFmtId="0" fontId="7" fillId="5" borderId="56" xfId="0" applyFont="1" applyFill="1" applyBorder="1"/>
    <xf numFmtId="0" fontId="7" fillId="0" borderId="0" xfId="0" applyFont="1" applyBorder="1"/>
    <xf numFmtId="0" fontId="7" fillId="0" borderId="44" xfId="0" applyFont="1" applyBorder="1"/>
    <xf numFmtId="0" fontId="7" fillId="0" borderId="45" xfId="0" applyFont="1" applyBorder="1"/>
    <xf numFmtId="0" fontId="7" fillId="0" borderId="48" xfId="0" applyFont="1" applyBorder="1"/>
    <xf numFmtId="0" fontId="7" fillId="0" borderId="56" xfId="0" applyFont="1" applyBorder="1"/>
    <xf numFmtId="0" fontId="7" fillId="115" borderId="44" xfId="0" applyFont="1" applyFill="1" applyBorder="1"/>
    <xf numFmtId="0" fontId="7" fillId="115" borderId="47" xfId="0" applyFont="1" applyFill="1" applyBorder="1"/>
    <xf numFmtId="0" fontId="7" fillId="115" borderId="55" xfId="0" applyFont="1" applyFill="1" applyBorder="1"/>
    <xf numFmtId="0" fontId="7" fillId="137" borderId="2" xfId="0" applyFont="1" applyFill="1" applyBorder="1"/>
    <xf numFmtId="0" fontId="31" fillId="137" borderId="2" xfId="0" applyFont="1" applyFill="1" applyBorder="1"/>
    <xf numFmtId="0" fontId="31" fillId="2" borderId="18" xfId="0" applyFont="1" applyFill="1" applyBorder="1" applyAlignment="1">
      <alignment horizontal="left"/>
    </xf>
    <xf numFmtId="0" fontId="10" fillId="7" borderId="9" xfId="0" applyFont="1" applyFill="1" applyBorder="1" applyAlignment="1">
      <alignment horizontal="left"/>
    </xf>
    <xf numFmtId="0" fontId="7" fillId="129" borderId="17" xfId="0" applyFont="1" applyFill="1" applyBorder="1"/>
    <xf numFmtId="0" fontId="55" fillId="0" borderId="7" xfId="0" applyFont="1" applyFill="1" applyBorder="1"/>
    <xf numFmtId="0" fontId="7" fillId="0" borderId="47" xfId="0" applyFont="1" applyBorder="1"/>
    <xf numFmtId="0" fontId="7" fillId="132" borderId="17" xfId="0" applyFont="1" applyFill="1" applyBorder="1"/>
    <xf numFmtId="0" fontId="7" fillId="133" borderId="17" xfId="0" applyFont="1" applyFill="1" applyBorder="1" applyAlignment="1">
      <alignment horizontal="left"/>
    </xf>
    <xf numFmtId="0" fontId="7" fillId="26" borderId="49" xfId="0" applyFont="1" applyFill="1" applyBorder="1"/>
    <xf numFmtId="0" fontId="55" fillId="0" borderId="45" xfId="0" applyFont="1" applyFill="1" applyBorder="1" applyAlignment="1">
      <alignment horizontal="left"/>
    </xf>
    <xf numFmtId="0" fontId="7" fillId="3" borderId="11" xfId="0" applyFont="1" applyFill="1" applyBorder="1"/>
    <xf numFmtId="0" fontId="7" fillId="44" borderId="48" xfId="0" applyFont="1" applyFill="1" applyBorder="1"/>
    <xf numFmtId="0" fontId="7" fillId="65" borderId="55" xfId="0" applyFont="1" applyFill="1" applyBorder="1"/>
    <xf numFmtId="0" fontId="7" fillId="133" borderId="56" xfId="0" applyFont="1" applyFill="1" applyBorder="1"/>
    <xf numFmtId="0" fontId="7" fillId="79" borderId="57" xfId="0" applyFont="1" applyFill="1" applyBorder="1"/>
    <xf numFmtId="0" fontId="37" fillId="2" borderId="1" xfId="0" applyFont="1" applyFill="1" applyBorder="1" applyAlignment="1">
      <alignment horizontal="left"/>
    </xf>
    <xf numFmtId="0" fontId="7" fillId="115" borderId="29" xfId="0" applyFont="1" applyFill="1" applyBorder="1"/>
    <xf numFmtId="0" fontId="7" fillId="137" borderId="29" xfId="0" applyFont="1" applyFill="1" applyBorder="1"/>
    <xf numFmtId="0" fontId="7" fillId="137" borderId="30" xfId="0" applyFont="1" applyFill="1" applyBorder="1"/>
    <xf numFmtId="0" fontId="7" fillId="136" borderId="29" xfId="0" applyFont="1" applyFill="1" applyBorder="1"/>
    <xf numFmtId="0" fontId="7" fillId="133" borderId="29" xfId="0" applyFont="1" applyFill="1" applyBorder="1"/>
    <xf numFmtId="0" fontId="7" fillId="105" borderId="29" xfId="0" applyFont="1" applyFill="1" applyBorder="1"/>
    <xf numFmtId="0" fontId="7" fillId="105" borderId="30" xfId="0" applyFont="1" applyFill="1" applyBorder="1"/>
    <xf numFmtId="0" fontId="7" fillId="44" borderId="29" xfId="0" applyFont="1" applyFill="1" applyBorder="1"/>
    <xf numFmtId="0" fontId="7" fillId="44" borderId="30" xfId="0" applyFont="1" applyFill="1" applyBorder="1"/>
    <xf numFmtId="0" fontId="7" fillId="131" borderId="29" xfId="0" applyFont="1" applyFill="1" applyBorder="1"/>
    <xf numFmtId="0" fontId="7" fillId="131" borderId="30" xfId="0" applyFont="1" applyFill="1" applyBorder="1"/>
    <xf numFmtId="0" fontId="19" fillId="92" borderId="29" xfId="0" applyFont="1" applyFill="1" applyBorder="1" applyAlignment="1">
      <alignment horizontal="left"/>
    </xf>
    <xf numFmtId="0" fontId="7" fillId="103" borderId="29" xfId="0" applyFont="1" applyFill="1" applyBorder="1"/>
    <xf numFmtId="0" fontId="7" fillId="103" borderId="30" xfId="0" applyFont="1" applyFill="1" applyBorder="1"/>
    <xf numFmtId="0" fontId="7" fillId="103" borderId="43" xfId="0" applyFont="1" applyFill="1" applyBorder="1"/>
    <xf numFmtId="0" fontId="7" fillId="26" borderId="29" xfId="0" applyFont="1" applyFill="1" applyBorder="1"/>
    <xf numFmtId="0" fontId="7" fillId="26" borderId="30" xfId="0" applyFont="1" applyFill="1" applyBorder="1"/>
    <xf numFmtId="0" fontId="19" fillId="26" borderId="29" xfId="0" applyFont="1" applyFill="1" applyBorder="1" applyAlignment="1">
      <alignment horizontal="left"/>
    </xf>
    <xf numFmtId="0" fontId="19" fillId="37" borderId="29" xfId="0" applyFont="1" applyFill="1" applyBorder="1" applyAlignment="1">
      <alignment horizontal="left"/>
    </xf>
    <xf numFmtId="0" fontId="7" fillId="95" borderId="29" xfId="0" applyFont="1" applyFill="1" applyBorder="1" applyAlignment="1">
      <alignment horizontal="left"/>
    </xf>
    <xf numFmtId="0" fontId="7" fillId="138" borderId="29" xfId="0" applyFont="1" applyFill="1" applyBorder="1" applyAlignment="1">
      <alignment horizontal="left"/>
    </xf>
    <xf numFmtId="0" fontId="7" fillId="140" borderId="29" xfId="0" applyFont="1" applyFill="1" applyBorder="1" applyAlignment="1">
      <alignment horizontal="left"/>
    </xf>
    <xf numFmtId="0" fontId="10" fillId="140" borderId="29" xfId="0" applyFont="1" applyFill="1" applyBorder="1" applyAlignment="1">
      <alignment horizontal="left"/>
    </xf>
    <xf numFmtId="0" fontId="10" fillId="141" borderId="29" xfId="0" applyFont="1" applyFill="1" applyBorder="1" applyAlignment="1">
      <alignment horizontal="left"/>
    </xf>
    <xf numFmtId="0" fontId="41" fillId="141" borderId="29" xfId="0" applyFont="1" applyFill="1" applyBorder="1" applyAlignment="1">
      <alignment horizontal="left"/>
    </xf>
    <xf numFmtId="0" fontId="7" fillId="141" borderId="29" xfId="0" applyFont="1" applyFill="1" applyBorder="1" applyAlignment="1">
      <alignment horizontal="left"/>
    </xf>
    <xf numFmtId="0" fontId="7" fillId="112" borderId="29" xfId="0" applyFont="1" applyFill="1" applyBorder="1" applyAlignment="1">
      <alignment horizontal="left"/>
    </xf>
    <xf numFmtId="0" fontId="41" fillId="112" borderId="29" xfId="0" applyFont="1" applyFill="1" applyBorder="1" applyAlignment="1">
      <alignment horizontal="left"/>
    </xf>
    <xf numFmtId="0" fontId="10" fillId="112" borderId="29" xfId="0" applyFont="1" applyFill="1" applyBorder="1" applyAlignment="1">
      <alignment horizontal="left"/>
    </xf>
    <xf numFmtId="0" fontId="10" fillId="142" borderId="29" xfId="0" applyFont="1" applyFill="1" applyBorder="1" applyAlignment="1">
      <alignment horizontal="left"/>
    </xf>
    <xf numFmtId="0" fontId="7" fillId="142" borderId="29" xfId="0" applyFont="1" applyFill="1" applyBorder="1" applyAlignment="1">
      <alignment horizontal="left"/>
    </xf>
    <xf numFmtId="0" fontId="10" fillId="143" borderId="29" xfId="0" applyFont="1" applyFill="1" applyBorder="1" applyAlignment="1">
      <alignment horizontal="left"/>
    </xf>
    <xf numFmtId="0" fontId="7" fillId="143" borderId="29" xfId="0" applyFont="1" applyFill="1" applyBorder="1" applyAlignment="1">
      <alignment horizontal="left"/>
    </xf>
    <xf numFmtId="0" fontId="7" fillId="143" borderId="31" xfId="0" applyFont="1" applyFill="1" applyBorder="1" applyAlignment="1">
      <alignment horizontal="left"/>
    </xf>
    <xf numFmtId="0" fontId="10" fillId="144" borderId="29" xfId="0" applyFont="1" applyFill="1" applyBorder="1" applyAlignment="1">
      <alignment horizontal="left"/>
    </xf>
    <xf numFmtId="0" fontId="10" fillId="144" borderId="31" xfId="0" applyFont="1" applyFill="1" applyBorder="1" applyAlignment="1">
      <alignment horizontal="left"/>
    </xf>
    <xf numFmtId="0" fontId="7" fillId="144" borderId="29" xfId="0" applyFont="1" applyFill="1" applyBorder="1" applyAlignment="1">
      <alignment horizontal="left"/>
    </xf>
    <xf numFmtId="0" fontId="7" fillId="144" borderId="30" xfId="0" applyFont="1" applyFill="1" applyBorder="1" applyAlignment="1">
      <alignment horizontal="left"/>
    </xf>
    <xf numFmtId="0" fontId="31" fillId="144" borderId="29" xfId="0" applyFont="1" applyFill="1" applyBorder="1" applyAlignment="1">
      <alignment horizontal="left"/>
    </xf>
    <xf numFmtId="0" fontId="10" fillId="42" borderId="29" xfId="0" applyFont="1" applyFill="1" applyBorder="1" applyAlignment="1">
      <alignment horizontal="left"/>
    </xf>
    <xf numFmtId="0" fontId="31" fillId="42" borderId="29" xfId="0" applyFont="1" applyFill="1" applyBorder="1" applyAlignment="1">
      <alignment horizontal="left"/>
    </xf>
    <xf numFmtId="0" fontId="7" fillId="42" borderId="29" xfId="0" applyFont="1" applyFill="1" applyBorder="1" applyAlignment="1">
      <alignment horizontal="left"/>
    </xf>
    <xf numFmtId="0" fontId="7" fillId="42" borderId="30" xfId="0" applyFont="1" applyFill="1" applyBorder="1" applyAlignment="1">
      <alignment horizontal="left"/>
    </xf>
    <xf numFmtId="0" fontId="10" fillId="119" borderId="29" xfId="0" applyFont="1" applyFill="1" applyBorder="1" applyAlignment="1">
      <alignment horizontal="left"/>
    </xf>
    <xf numFmtId="0" fontId="10" fillId="145" borderId="29" xfId="0" applyFont="1" applyFill="1" applyBorder="1" applyAlignment="1">
      <alignment horizontal="left"/>
    </xf>
    <xf numFmtId="0" fontId="10" fillId="146" borderId="29" xfId="0" applyFont="1" applyFill="1" applyBorder="1" applyAlignment="1">
      <alignment horizontal="left"/>
    </xf>
    <xf numFmtId="0" fontId="41" fillId="146" borderId="29" xfId="0" applyFont="1" applyFill="1" applyBorder="1" applyAlignment="1">
      <alignment horizontal="left"/>
    </xf>
    <xf numFmtId="0" fontId="10" fillId="122" borderId="29" xfId="0" applyFont="1" applyFill="1" applyBorder="1" applyAlignment="1">
      <alignment horizontal="left"/>
    </xf>
    <xf numFmtId="0" fontId="10" fillId="65" borderId="29" xfId="0" applyFont="1" applyFill="1" applyBorder="1" applyAlignment="1">
      <alignment horizontal="left"/>
    </xf>
    <xf numFmtId="0" fontId="10" fillId="65" borderId="33" xfId="0" applyFont="1" applyFill="1" applyBorder="1" applyAlignment="1">
      <alignment horizontal="left"/>
    </xf>
    <xf numFmtId="0" fontId="10" fillId="108" borderId="29" xfId="0" applyFont="1" applyFill="1" applyBorder="1" applyAlignment="1">
      <alignment horizontal="left"/>
    </xf>
    <xf numFmtId="0" fontId="7" fillId="108" borderId="29" xfId="0" applyFont="1" applyFill="1" applyBorder="1" applyAlignment="1">
      <alignment horizontal="left"/>
    </xf>
    <xf numFmtId="0" fontId="41" fillId="119" borderId="29" xfId="0" applyFont="1" applyFill="1" applyBorder="1" applyAlignment="1">
      <alignment horizontal="left"/>
    </xf>
    <xf numFmtId="0" fontId="10" fillId="17" borderId="29" xfId="0" applyFont="1" applyFill="1" applyBorder="1" applyAlignment="1">
      <alignment horizontal="left"/>
    </xf>
    <xf numFmtId="0" fontId="10" fillId="147" borderId="29" xfId="0" applyFont="1" applyFill="1" applyBorder="1" applyAlignment="1">
      <alignment horizontal="left"/>
    </xf>
    <xf numFmtId="0" fontId="10" fillId="148" borderId="29" xfId="0" applyFont="1" applyFill="1" applyBorder="1" applyAlignment="1">
      <alignment horizontal="left"/>
    </xf>
    <xf numFmtId="0" fontId="41" fillId="148" borderId="29" xfId="0" applyFont="1" applyFill="1" applyBorder="1" applyAlignment="1">
      <alignment horizontal="left"/>
    </xf>
    <xf numFmtId="0" fontId="10" fillId="149" borderId="29" xfId="0" applyFont="1" applyFill="1" applyBorder="1" applyAlignment="1">
      <alignment horizontal="left"/>
    </xf>
    <xf numFmtId="0" fontId="41" fillId="149" borderId="29" xfId="0" applyFont="1" applyFill="1" applyBorder="1" applyAlignment="1">
      <alignment horizontal="left"/>
    </xf>
    <xf numFmtId="0" fontId="10" fillId="96" borderId="29" xfId="0" applyFont="1" applyFill="1" applyBorder="1" applyAlignment="1">
      <alignment horizontal="left"/>
    </xf>
    <xf numFmtId="0" fontId="7" fillId="96" borderId="43" xfId="0" applyFont="1" applyFill="1" applyBorder="1" applyAlignment="1">
      <alignment horizontal="left"/>
    </xf>
    <xf numFmtId="0" fontId="7" fillId="150" borderId="36" xfId="0" applyFont="1" applyFill="1" applyBorder="1"/>
    <xf numFmtId="0" fontId="7" fillId="150" borderId="29" xfId="0" applyFont="1" applyFill="1" applyBorder="1"/>
    <xf numFmtId="0" fontId="7" fillId="151" borderId="29" xfId="0" applyFont="1" applyFill="1" applyBorder="1"/>
    <xf numFmtId="0" fontId="7" fillId="16" borderId="29" xfId="0" applyFont="1" applyFill="1" applyBorder="1"/>
    <xf numFmtId="0" fontId="7" fillId="151" borderId="37" xfId="0" applyFont="1" applyFill="1" applyBorder="1"/>
    <xf numFmtId="0" fontId="7" fillId="16" borderId="84" xfId="0" applyFont="1" applyFill="1" applyBorder="1"/>
    <xf numFmtId="0" fontId="7" fillId="0" borderId="106" xfId="0" applyFont="1" applyFill="1" applyBorder="1"/>
    <xf numFmtId="0" fontId="7" fillId="0" borderId="107" xfId="0" applyFont="1" applyFill="1" applyBorder="1"/>
    <xf numFmtId="0" fontId="19" fillId="0" borderId="108" xfId="0" applyFont="1" applyFill="1" applyBorder="1" applyAlignment="1">
      <alignment horizontal="left"/>
    </xf>
    <xf numFmtId="0" fontId="7" fillId="112" borderId="32" xfId="0" applyFont="1" applyFill="1" applyBorder="1"/>
    <xf numFmtId="0" fontId="7" fillId="112" borderId="109" xfId="0" applyFont="1" applyFill="1" applyBorder="1"/>
    <xf numFmtId="0" fontId="7" fillId="152" borderId="33" xfId="0" applyFont="1" applyFill="1" applyBorder="1"/>
    <xf numFmtId="0" fontId="7" fillId="152" borderId="29" xfId="0" applyFont="1" applyFill="1" applyBorder="1"/>
    <xf numFmtId="0" fontId="7" fillId="134" borderId="61" xfId="0" applyFont="1" applyFill="1" applyBorder="1"/>
    <xf numFmtId="0" fontId="7" fillId="134" borderId="29" xfId="0" applyFont="1" applyFill="1" applyBorder="1"/>
    <xf numFmtId="0" fontId="7" fillId="153" borderId="83" xfId="0" applyFont="1" applyFill="1" applyBorder="1"/>
    <xf numFmtId="0" fontId="7" fillId="153" borderId="36" xfId="0" applyFont="1" applyFill="1" applyBorder="1"/>
    <xf numFmtId="0" fontId="19" fillId="154" borderId="37" xfId="0" applyFont="1" applyFill="1" applyBorder="1" applyAlignment="1">
      <alignment horizontal="left"/>
    </xf>
    <xf numFmtId="0" fontId="19" fillId="154" borderId="34" xfId="0" applyFont="1" applyFill="1" applyBorder="1" applyAlignment="1">
      <alignment horizontal="left"/>
    </xf>
    <xf numFmtId="0" fontId="7" fillId="136" borderId="107" xfId="0" applyFont="1" applyFill="1" applyBorder="1"/>
    <xf numFmtId="0" fontId="7" fillId="0" borderId="108" xfId="0" applyFont="1" applyFill="1" applyBorder="1"/>
    <xf numFmtId="0" fontId="7" fillId="16" borderId="33" xfId="0" applyFont="1" applyFill="1" applyBorder="1"/>
    <xf numFmtId="0" fontId="7" fillId="150" borderId="33" xfId="0" applyFont="1" applyFill="1" applyBorder="1"/>
    <xf numFmtId="0" fontId="10" fillId="108" borderId="34" xfId="0" applyFont="1" applyFill="1" applyBorder="1" applyAlignment="1">
      <alignment horizontal="left"/>
    </xf>
    <xf numFmtId="0" fontId="10" fillId="148" borderId="36" xfId="0" applyFont="1" applyFill="1" applyBorder="1" applyAlignment="1">
      <alignment horizontal="left"/>
    </xf>
    <xf numFmtId="0" fontId="10" fillId="108" borderId="37" xfId="0" applyFont="1" applyFill="1" applyBorder="1" applyAlignment="1">
      <alignment horizontal="left"/>
    </xf>
    <xf numFmtId="0" fontId="7" fillId="115" borderId="31" xfId="0" applyFont="1" applyFill="1" applyBorder="1"/>
    <xf numFmtId="0" fontId="55" fillId="0" borderId="31" xfId="0" applyFont="1" applyFill="1" applyBorder="1"/>
    <xf numFmtId="0" fontId="55" fillId="0" borderId="33" xfId="0" applyFont="1" applyFill="1" applyBorder="1"/>
    <xf numFmtId="0" fontId="55" fillId="0" borderId="29" xfId="0" applyFont="1" applyFill="1" applyBorder="1"/>
    <xf numFmtId="0" fontId="7" fillId="134" borderId="36" xfId="0" applyFont="1" applyFill="1" applyBorder="1"/>
    <xf numFmtId="0" fontId="7" fillId="92" borderId="95" xfId="0" applyFont="1" applyFill="1" applyBorder="1"/>
    <xf numFmtId="0" fontId="7" fillId="112" borderId="60" xfId="0" applyFont="1" applyFill="1" applyBorder="1"/>
    <xf numFmtId="0" fontId="7" fillId="152" borderId="30" xfId="0" applyFont="1" applyFill="1" applyBorder="1"/>
    <xf numFmtId="0" fontId="19" fillId="154" borderId="82" xfId="0" applyFont="1" applyFill="1" applyBorder="1" applyAlignment="1">
      <alignment horizontal="left"/>
    </xf>
    <xf numFmtId="0" fontId="7" fillId="92" borderId="43" xfId="0" applyFont="1" applyFill="1" applyBorder="1"/>
    <xf numFmtId="0" fontId="55" fillId="0" borderId="33" xfId="0" applyFont="1" applyFill="1" applyBorder="1" applyAlignment="1">
      <alignment horizontal="left"/>
    </xf>
    <xf numFmtId="0" fontId="55" fillId="0" borderId="29" xfId="0" applyFont="1" applyFill="1" applyBorder="1" applyAlignment="1">
      <alignment horizontal="left"/>
    </xf>
    <xf numFmtId="0" fontId="7" fillId="158" borderId="29" xfId="0" applyFont="1" applyFill="1" applyBorder="1"/>
    <xf numFmtId="0" fontId="7" fillId="144" borderId="31" xfId="0" applyFont="1" applyFill="1" applyBorder="1" applyAlignment="1">
      <alignment horizontal="left"/>
    </xf>
    <xf numFmtId="0" fontId="41" fillId="96" borderId="29" xfId="0" applyFont="1" applyFill="1" applyBorder="1" applyAlignment="1">
      <alignment horizontal="left"/>
    </xf>
    <xf numFmtId="0" fontId="7" fillId="145" borderId="29" xfId="0" applyFont="1" applyFill="1" applyBorder="1" applyAlignment="1">
      <alignment horizontal="left"/>
    </xf>
    <xf numFmtId="0" fontId="7" fillId="146" borderId="29" xfId="0" applyFont="1" applyFill="1" applyBorder="1" applyAlignment="1">
      <alignment horizontal="left"/>
    </xf>
    <xf numFmtId="0" fontId="7" fillId="122" borderId="29" xfId="0" applyFont="1" applyFill="1" applyBorder="1" applyAlignment="1">
      <alignment horizontal="left"/>
    </xf>
    <xf numFmtId="0" fontId="7" fillId="65" borderId="29" xfId="0" applyFont="1" applyFill="1" applyBorder="1" applyAlignment="1">
      <alignment horizontal="left"/>
    </xf>
    <xf numFmtId="0" fontId="7" fillId="149" borderId="29" xfId="0" applyFont="1" applyFill="1" applyBorder="1" applyAlignment="1">
      <alignment horizontal="left"/>
    </xf>
    <xf numFmtId="0" fontId="7" fillId="96" borderId="29" xfId="0" applyFont="1" applyFill="1" applyBorder="1" applyAlignment="1">
      <alignment horizontal="left"/>
    </xf>
    <xf numFmtId="0" fontId="55" fillId="0" borderId="85" xfId="0" applyFont="1" applyFill="1" applyBorder="1" applyAlignment="1">
      <alignment horizontal="left"/>
    </xf>
    <xf numFmtId="0" fontId="7" fillId="159" borderId="32" xfId="0" applyFont="1" applyFill="1" applyBorder="1" applyAlignment="1">
      <alignment horizontal="left"/>
    </xf>
    <xf numFmtId="0" fontId="7" fillId="159" borderId="36" xfId="0" applyFont="1" applyFill="1" applyBorder="1" applyAlignment="1">
      <alignment horizontal="left"/>
    </xf>
    <xf numFmtId="0" fontId="7" fillId="159" borderId="39" xfId="0" applyFont="1" applyFill="1" applyBorder="1" applyAlignment="1">
      <alignment horizontal="left"/>
    </xf>
    <xf numFmtId="0" fontId="7" fillId="43" borderId="33" xfId="0" applyFont="1" applyFill="1" applyBorder="1" applyAlignment="1">
      <alignment horizontal="left"/>
    </xf>
    <xf numFmtId="0" fontId="7" fillId="43" borderId="29" xfId="0" applyFont="1" applyFill="1" applyBorder="1" applyAlignment="1">
      <alignment horizontal="left"/>
    </xf>
    <xf numFmtId="0" fontId="10" fillId="43" borderId="40" xfId="0" applyFont="1" applyFill="1" applyBorder="1" applyAlignment="1">
      <alignment horizontal="left"/>
    </xf>
    <xf numFmtId="0" fontId="7" fillId="139" borderId="29" xfId="0" applyFont="1" applyFill="1" applyBorder="1"/>
    <xf numFmtId="0" fontId="7" fillId="161" borderId="29" xfId="0" applyFont="1" applyFill="1" applyBorder="1" applyAlignment="1">
      <alignment horizontal="left"/>
    </xf>
    <xf numFmtId="0" fontId="7" fillId="161" borderId="29" xfId="0" applyFont="1" applyFill="1" applyBorder="1"/>
    <xf numFmtId="0" fontId="7" fillId="161" borderId="30" xfId="0" applyFont="1" applyFill="1" applyBorder="1" applyAlignment="1">
      <alignment horizontal="left"/>
    </xf>
    <xf numFmtId="0" fontId="7" fillId="161" borderId="43" xfId="0" applyFont="1" applyFill="1" applyBorder="1" applyAlignment="1">
      <alignment horizontal="left"/>
    </xf>
    <xf numFmtId="0" fontId="7" fillId="95" borderId="30" xfId="0" applyFont="1" applyFill="1" applyBorder="1" applyAlignment="1">
      <alignment horizontal="left"/>
    </xf>
    <xf numFmtId="0" fontId="7" fillId="95" borderId="43" xfId="0" applyFont="1" applyFill="1" applyBorder="1"/>
    <xf numFmtId="0" fontId="7" fillId="95" borderId="29" xfId="0" applyFont="1" applyFill="1" applyBorder="1"/>
    <xf numFmtId="0" fontId="7" fillId="95" borderId="30" xfId="0" applyFont="1" applyFill="1" applyBorder="1"/>
    <xf numFmtId="0" fontId="7" fillId="110" borderId="29" xfId="0" applyFont="1" applyFill="1" applyBorder="1"/>
    <xf numFmtId="0" fontId="7" fillId="110" borderId="30" xfId="0" applyFont="1" applyFill="1" applyBorder="1"/>
    <xf numFmtId="0" fontId="7" fillId="110" borderId="43" xfId="0" applyFont="1" applyFill="1" applyBorder="1"/>
    <xf numFmtId="0" fontId="7" fillId="27" borderId="29" xfId="0" applyFont="1" applyFill="1" applyBorder="1"/>
    <xf numFmtId="0" fontId="7" fillId="27" borderId="35" xfId="0" applyFont="1" applyFill="1" applyBorder="1"/>
    <xf numFmtId="0" fontId="7" fillId="27" borderId="30" xfId="0" applyFont="1" applyFill="1" applyBorder="1"/>
    <xf numFmtId="0" fontId="7" fillId="162" borderId="43" xfId="0" applyFont="1" applyFill="1" applyBorder="1"/>
    <xf numFmtId="0" fontId="7" fillId="162" borderId="29" xfId="0" applyFont="1" applyFill="1" applyBorder="1"/>
    <xf numFmtId="0" fontId="7" fillId="162" borderId="30" xfId="0" applyFont="1" applyFill="1" applyBorder="1"/>
    <xf numFmtId="0" fontId="7" fillId="41" borderId="29" xfId="0" applyFont="1" applyFill="1" applyBorder="1"/>
    <xf numFmtId="0" fontId="7" fillId="41" borderId="31" xfId="0" applyFont="1" applyFill="1" applyBorder="1"/>
    <xf numFmtId="0" fontId="7" fillId="74" borderId="29" xfId="0" applyFont="1" applyFill="1" applyBorder="1"/>
    <xf numFmtId="0" fontId="7" fillId="74" borderId="30" xfId="0" applyFont="1" applyFill="1" applyBorder="1"/>
    <xf numFmtId="0" fontId="7" fillId="74" borderId="43" xfId="0" applyFont="1" applyFill="1" applyBorder="1"/>
    <xf numFmtId="0" fontId="7" fillId="33" borderId="29" xfId="0" applyFont="1" applyFill="1" applyBorder="1"/>
    <xf numFmtId="0" fontId="7" fillId="33" borderId="30" xfId="0" applyFont="1" applyFill="1" applyBorder="1"/>
    <xf numFmtId="0" fontId="7" fillId="33" borderId="43" xfId="0" applyFont="1" applyFill="1" applyBorder="1"/>
    <xf numFmtId="0" fontId="7" fillId="33" borderId="31" xfId="0" applyFont="1" applyFill="1" applyBorder="1"/>
    <xf numFmtId="0" fontId="7" fillId="163" borderId="29" xfId="0" applyFont="1" applyFill="1" applyBorder="1"/>
    <xf numFmtId="0" fontId="7" fillId="163" borderId="30" xfId="0" applyFont="1" applyFill="1" applyBorder="1"/>
    <xf numFmtId="0" fontId="7" fillId="163" borderId="43" xfId="0" applyFont="1" applyFill="1" applyBorder="1"/>
    <xf numFmtId="0" fontId="7" fillId="163" borderId="29" xfId="0" applyFont="1" applyFill="1" applyBorder="1" applyAlignment="1">
      <alignment horizontal="left"/>
    </xf>
    <xf numFmtId="0" fontId="7" fillId="76" borderId="29" xfId="0" applyFont="1" applyFill="1" applyBorder="1"/>
    <xf numFmtId="0" fontId="7" fillId="76" borderId="30" xfId="0" applyFont="1" applyFill="1" applyBorder="1"/>
    <xf numFmtId="0" fontId="7" fillId="76" borderId="43" xfId="0" applyFont="1" applyFill="1" applyBorder="1"/>
    <xf numFmtId="0" fontId="7" fillId="147" borderId="29" xfId="0" applyFont="1" applyFill="1" applyBorder="1"/>
    <xf numFmtId="0" fontId="7" fillId="164" borderId="29" xfId="0" applyFont="1" applyFill="1" applyBorder="1"/>
    <xf numFmtId="0" fontId="7" fillId="165" borderId="34" xfId="0" applyFont="1" applyFill="1" applyBorder="1"/>
    <xf numFmtId="0" fontId="7" fillId="165" borderId="37" xfId="0" applyFont="1" applyFill="1" applyBorder="1"/>
    <xf numFmtId="0" fontId="7" fillId="165" borderId="41" xfId="0" applyFont="1" applyFill="1" applyBorder="1"/>
    <xf numFmtId="0" fontId="7" fillId="45" borderId="29" xfId="0" applyFont="1" applyFill="1" applyBorder="1"/>
    <xf numFmtId="0" fontId="7" fillId="45" borderId="40" xfId="0" applyFont="1" applyFill="1" applyBorder="1"/>
    <xf numFmtId="0" fontId="7" fillId="166" borderId="29" xfId="0" applyFont="1" applyFill="1" applyBorder="1"/>
    <xf numFmtId="0" fontId="7" fillId="37" borderId="29" xfId="0" applyFont="1" applyFill="1" applyBorder="1"/>
    <xf numFmtId="0" fontId="7" fillId="37" borderId="40" xfId="0" applyFont="1" applyFill="1" applyBorder="1"/>
    <xf numFmtId="0" fontId="7" fillId="79" borderId="29" xfId="0" applyFont="1" applyFill="1" applyBorder="1"/>
    <xf numFmtId="0" fontId="7" fillId="26" borderId="36" xfId="0" applyFont="1" applyFill="1" applyBorder="1"/>
    <xf numFmtId="0" fontId="7" fillId="26" borderId="33" xfId="0" applyFont="1" applyFill="1" applyBorder="1"/>
    <xf numFmtId="0" fontId="7" fillId="0" borderId="67" xfId="0" applyFont="1" applyFill="1" applyBorder="1"/>
    <xf numFmtId="0" fontId="7" fillId="164" borderId="35" xfId="0" applyFont="1" applyFill="1" applyBorder="1"/>
    <xf numFmtId="0" fontId="7" fillId="95" borderId="61" xfId="0" applyFont="1" applyFill="1" applyBorder="1"/>
    <xf numFmtId="0" fontId="7" fillId="41" borderId="30" xfId="0" applyFont="1" applyFill="1" applyBorder="1"/>
    <xf numFmtId="0" fontId="7" fillId="164" borderId="30" xfId="0" applyFont="1" applyFill="1" applyBorder="1"/>
    <xf numFmtId="0" fontId="7" fillId="41" borderId="43" xfId="0" applyFont="1" applyFill="1" applyBorder="1"/>
    <xf numFmtId="0" fontId="7" fillId="10" borderId="35" xfId="0" applyFont="1" applyFill="1" applyBorder="1"/>
    <xf numFmtId="0" fontId="7" fillId="10" borderId="29" xfId="0" applyFont="1" applyFill="1" applyBorder="1"/>
    <xf numFmtId="0" fontId="7" fillId="10" borderId="43" xfId="0" applyFont="1" applyFill="1" applyBorder="1"/>
    <xf numFmtId="0" fontId="7" fillId="124" borderId="35" xfId="0" applyFont="1" applyFill="1" applyBorder="1"/>
    <xf numFmtId="0" fontId="31" fillId="124" borderId="35" xfId="0" applyFont="1" applyFill="1" applyBorder="1" applyAlignment="1">
      <alignment horizontal="left"/>
    </xf>
    <xf numFmtId="0" fontId="7" fillId="87" borderId="43" xfId="0" applyFont="1" applyFill="1" applyBorder="1"/>
    <xf numFmtId="0" fontId="7" fillId="87" borderId="35" xfId="0" applyFont="1" applyFill="1" applyBorder="1"/>
    <xf numFmtId="0" fontId="7" fillId="0" borderId="83" xfId="0" applyFont="1" applyFill="1" applyBorder="1" applyAlignment="1">
      <alignment horizontal="center" vertical="center"/>
    </xf>
    <xf numFmtId="0" fontId="31" fillId="2" borderId="17" xfId="0" applyFont="1" applyFill="1" applyBorder="1" applyAlignment="1">
      <alignment horizontal="center"/>
    </xf>
    <xf numFmtId="0" fontId="31" fillId="0" borderId="2" xfId="0" applyFont="1" applyBorder="1" applyAlignment="1">
      <alignment horizontal="center"/>
    </xf>
    <xf numFmtId="0" fontId="31" fillId="2" borderId="2" xfId="0" applyFont="1" applyFill="1" applyBorder="1" applyAlignment="1">
      <alignment horizontal="center"/>
    </xf>
    <xf numFmtId="0" fontId="55" fillId="0" borderId="43" xfId="0" applyFont="1" applyFill="1" applyBorder="1"/>
    <xf numFmtId="0" fontId="23" fillId="7" borderId="29" xfId="0" applyFont="1" applyFill="1" applyBorder="1" applyAlignment="1">
      <alignment horizontal="left"/>
    </xf>
    <xf numFmtId="0" fontId="7" fillId="167" borderId="29" xfId="0" applyFont="1" applyFill="1" applyBorder="1" applyAlignment="1">
      <alignment horizontal="left"/>
    </xf>
    <xf numFmtId="0" fontId="10" fillId="167" borderId="29" xfId="0" applyFont="1" applyFill="1" applyBorder="1" applyAlignment="1">
      <alignment horizontal="left"/>
    </xf>
    <xf numFmtId="0" fontId="7" fillId="168" borderId="29" xfId="0" applyFont="1" applyFill="1" applyBorder="1" applyAlignment="1">
      <alignment horizontal="left"/>
    </xf>
    <xf numFmtId="0" fontId="7" fillId="165" borderId="29" xfId="0" applyFont="1" applyFill="1" applyBorder="1"/>
    <xf numFmtId="0" fontId="7" fillId="165" borderId="42" xfId="0" applyFont="1" applyFill="1" applyBorder="1"/>
    <xf numFmtId="0" fontId="7" fillId="165" borderId="35" xfId="0" applyFont="1" applyFill="1" applyBorder="1"/>
    <xf numFmtId="0" fontId="31" fillId="41" borderId="29" xfId="0" applyFont="1" applyFill="1" applyBorder="1"/>
    <xf numFmtId="0" fontId="10" fillId="121" borderId="36" xfId="0" applyFont="1" applyFill="1" applyBorder="1" applyAlignment="1">
      <alignment horizontal="left"/>
    </xf>
    <xf numFmtId="0" fontId="10" fillId="169" borderId="36" xfId="0" applyFont="1" applyFill="1" applyBorder="1" applyAlignment="1">
      <alignment horizontal="left"/>
    </xf>
    <xf numFmtId="0" fontId="7" fillId="170" borderId="37" xfId="0" applyFont="1" applyFill="1" applyBorder="1"/>
    <xf numFmtId="0" fontId="7" fillId="170" borderId="41" xfId="0" applyFont="1" applyFill="1" applyBorder="1"/>
    <xf numFmtId="0" fontId="23" fillId="0" borderId="31" xfId="0" applyFont="1" applyBorder="1"/>
    <xf numFmtId="0" fontId="31" fillId="162" borderId="36" xfId="0" applyFont="1" applyFill="1" applyBorder="1"/>
    <xf numFmtId="0" fontId="31" fillId="162" borderId="39" xfId="0" applyFont="1" applyFill="1" applyBorder="1"/>
    <xf numFmtId="0" fontId="7" fillId="171" borderId="29" xfId="0" applyFont="1" applyFill="1" applyBorder="1"/>
    <xf numFmtId="0" fontId="7" fillId="171" borderId="35" xfId="0" applyFont="1" applyFill="1" applyBorder="1"/>
    <xf numFmtId="0" fontId="31" fillId="139" borderId="29" xfId="0" applyFont="1" applyFill="1" applyBorder="1"/>
    <xf numFmtId="0" fontId="7" fillId="139" borderId="31" xfId="0" applyFont="1" applyFill="1" applyBorder="1"/>
    <xf numFmtId="0" fontId="7" fillId="65" borderId="29" xfId="0" applyFont="1" applyFill="1" applyBorder="1"/>
    <xf numFmtId="0" fontId="7" fillId="122" borderId="29" xfId="0" applyFont="1" applyFill="1" applyBorder="1"/>
    <xf numFmtId="0" fontId="7" fillId="172" borderId="29" xfId="0" applyFont="1" applyFill="1" applyBorder="1"/>
    <xf numFmtId="0" fontId="7" fillId="113" borderId="36" xfId="0" applyFont="1" applyFill="1" applyBorder="1"/>
    <xf numFmtId="0" fontId="19" fillId="125" borderId="33" xfId="0" applyFont="1" applyFill="1" applyBorder="1"/>
    <xf numFmtId="0" fontId="19" fillId="125" borderId="29" xfId="0" applyFont="1" applyFill="1" applyBorder="1"/>
    <xf numFmtId="0" fontId="7" fillId="173" borderId="34" xfId="0" applyFont="1" applyFill="1" applyBorder="1"/>
    <xf numFmtId="0" fontId="7" fillId="173" borderId="37" xfId="0" applyFont="1" applyFill="1" applyBorder="1"/>
    <xf numFmtId="0" fontId="7" fillId="0" borderId="0" xfId="0" applyFont="1" applyAlignment="1">
      <alignment horizontal="center"/>
    </xf>
    <xf numFmtId="0" fontId="31" fillId="161" borderId="29" xfId="0" applyFont="1" applyFill="1" applyBorder="1" applyAlignment="1">
      <alignment horizontal="left"/>
    </xf>
    <xf numFmtId="0" fontId="31" fillId="33" borderId="29" xfId="0" applyFont="1" applyFill="1" applyBorder="1" applyAlignment="1">
      <alignment horizontal="left"/>
    </xf>
    <xf numFmtId="0" fontId="31" fillId="74" borderId="29" xfId="0" applyFont="1" applyFill="1" applyBorder="1"/>
    <xf numFmtId="0" fontId="31" fillId="110" borderId="29" xfId="0" applyFont="1" applyFill="1" applyBorder="1"/>
    <xf numFmtId="0" fontId="31" fillId="95" borderId="29" xfId="0" applyFont="1" applyFill="1" applyBorder="1"/>
    <xf numFmtId="0" fontId="31" fillId="124" borderId="29" xfId="0" applyFont="1" applyFill="1" applyBorder="1"/>
    <xf numFmtId="0" fontId="31" fillId="87" borderId="43" xfId="0" applyFont="1" applyFill="1" applyBorder="1"/>
    <xf numFmtId="0" fontId="7" fillId="27" borderId="61" xfId="0" applyFont="1" applyFill="1" applyBorder="1"/>
    <xf numFmtId="0" fontId="7" fillId="0" borderId="65" xfId="0" applyFont="1" applyFill="1" applyBorder="1" applyAlignment="1">
      <alignment horizontal="left"/>
    </xf>
    <xf numFmtId="0" fontId="7" fillId="165" borderId="66" xfId="0" applyFont="1" applyFill="1" applyBorder="1"/>
    <xf numFmtId="0" fontId="7" fillId="45" borderId="36" xfId="0" applyFont="1" applyFill="1" applyBorder="1"/>
    <xf numFmtId="0" fontId="10" fillId="67" borderId="29" xfId="0" applyFont="1" applyFill="1" applyBorder="1" applyAlignment="1">
      <alignment horizontal="left"/>
    </xf>
    <xf numFmtId="0" fontId="7" fillId="174" borderId="29" xfId="0" applyFont="1" applyFill="1" applyBorder="1"/>
    <xf numFmtId="0" fontId="7" fillId="0" borderId="61" xfId="0" applyFont="1" applyBorder="1"/>
    <xf numFmtId="0" fontId="7" fillId="175" borderId="29" xfId="0" applyFont="1" applyFill="1" applyBorder="1"/>
    <xf numFmtId="0" fontId="7" fillId="143" borderId="29" xfId="0" applyFont="1" applyFill="1" applyBorder="1"/>
    <xf numFmtId="0" fontId="23" fillId="0" borderId="67" xfId="0" applyFont="1" applyBorder="1"/>
    <xf numFmtId="0" fontId="10" fillId="2" borderId="65" xfId="0" applyFont="1" applyFill="1" applyBorder="1" applyAlignment="1">
      <alignment horizontal="left"/>
    </xf>
    <xf numFmtId="0" fontId="7" fillId="172" borderId="65" xfId="0" applyFont="1" applyFill="1" applyBorder="1"/>
    <xf numFmtId="0" fontId="7" fillId="143" borderId="65" xfId="0" applyFont="1" applyFill="1" applyBorder="1"/>
    <xf numFmtId="0" fontId="7" fillId="175" borderId="65" xfId="0" applyFont="1" applyFill="1" applyBorder="1"/>
    <xf numFmtId="0" fontId="7" fillId="0" borderId="66" xfId="0" applyFont="1" applyBorder="1"/>
    <xf numFmtId="0" fontId="7" fillId="0" borderId="95" xfId="0" applyFont="1" applyBorder="1"/>
    <xf numFmtId="0" fontId="7" fillId="122" borderId="110" xfId="0" applyFont="1" applyFill="1" applyBorder="1"/>
    <xf numFmtId="0" fontId="10" fillId="169" borderId="32" xfId="0" applyFont="1" applyFill="1" applyBorder="1" applyAlignment="1">
      <alignment horizontal="left"/>
    </xf>
    <xf numFmtId="0" fontId="7" fillId="91" borderId="33" xfId="0" applyFont="1" applyFill="1" applyBorder="1"/>
    <xf numFmtId="0" fontId="7" fillId="170" borderId="34" xfId="0" applyFont="1" applyFill="1" applyBorder="1"/>
    <xf numFmtId="0" fontId="10" fillId="2" borderId="39" xfId="0" applyFont="1" applyFill="1" applyBorder="1" applyAlignment="1">
      <alignment horizontal="left"/>
    </xf>
    <xf numFmtId="0" fontId="7" fillId="91" borderId="40" xfId="0" applyFont="1" applyFill="1" applyBorder="1"/>
    <xf numFmtId="0" fontId="7" fillId="176" borderId="30" xfId="0" applyFont="1" applyFill="1" applyBorder="1"/>
    <xf numFmtId="0" fontId="10" fillId="177" borderId="29" xfId="0" applyFont="1" applyFill="1" applyBorder="1" applyAlignment="1">
      <alignment horizontal="left"/>
    </xf>
    <xf numFmtId="0" fontId="7" fillId="178" borderId="30" xfId="0" applyFont="1" applyFill="1" applyBorder="1"/>
    <xf numFmtId="0" fontId="31" fillId="178" borderId="29" xfId="0" applyFont="1" applyFill="1" applyBorder="1"/>
    <xf numFmtId="0" fontId="41" fillId="171" borderId="29" xfId="0" applyFont="1" applyFill="1" applyBorder="1" applyAlignment="1">
      <alignment horizontal="left"/>
    </xf>
    <xf numFmtId="0" fontId="31" fillId="175" borderId="29" xfId="0" applyFont="1" applyFill="1" applyBorder="1"/>
    <xf numFmtId="0" fontId="31" fillId="143" borderId="29" xfId="0" applyFont="1" applyFill="1" applyBorder="1"/>
    <xf numFmtId="0" fontId="7" fillId="139" borderId="95" xfId="0" applyFont="1" applyFill="1" applyBorder="1"/>
    <xf numFmtId="0" fontId="7" fillId="65" borderId="30" xfId="0" applyFont="1" applyFill="1" applyBorder="1"/>
    <xf numFmtId="0" fontId="31" fillId="171" borderId="29" xfId="0" applyFont="1" applyFill="1" applyBorder="1"/>
    <xf numFmtId="0" fontId="31" fillId="178" borderId="0" xfId="0" applyFont="1" applyFill="1"/>
    <xf numFmtId="0" fontId="7" fillId="162" borderId="38" xfId="0" applyFont="1" applyFill="1" applyBorder="1"/>
    <xf numFmtId="0" fontId="10" fillId="0" borderId="64" xfId="0" applyFont="1" applyBorder="1" applyAlignment="1">
      <alignment horizontal="left"/>
    </xf>
    <xf numFmtId="0" fontId="31" fillId="26" borderId="33" xfId="0" applyFont="1" applyFill="1" applyBorder="1"/>
    <xf numFmtId="0" fontId="31" fillId="37" borderId="33" xfId="0" applyFont="1" applyFill="1" applyBorder="1"/>
    <xf numFmtId="0" fontId="31" fillId="79" borderId="33" xfId="0" applyFont="1" applyFill="1" applyBorder="1"/>
    <xf numFmtId="0" fontId="7" fillId="128" borderId="19" xfId="0" applyFont="1" applyFill="1" applyBorder="1"/>
    <xf numFmtId="0" fontId="7" fillId="128" borderId="9" xfId="0" applyFont="1" applyFill="1" applyBorder="1"/>
    <xf numFmtId="0" fontId="7" fillId="0" borderId="20" xfId="0" applyFont="1" applyBorder="1"/>
    <xf numFmtId="0" fontId="7" fillId="0" borderId="111" xfId="0" applyFont="1" applyBorder="1"/>
    <xf numFmtId="0" fontId="7" fillId="134" borderId="55" xfId="0" applyFont="1" applyFill="1" applyBorder="1"/>
    <xf numFmtId="0" fontId="7" fillId="62" borderId="57" xfId="0" applyFont="1" applyFill="1" applyBorder="1"/>
    <xf numFmtId="0" fontId="31" fillId="74" borderId="47" xfId="0" applyFont="1" applyFill="1" applyBorder="1"/>
    <xf numFmtId="0" fontId="19" fillId="0" borderId="2" xfId="0" applyFont="1" applyFill="1" applyBorder="1"/>
    <xf numFmtId="0" fontId="31" fillId="117" borderId="2" xfId="0" applyFont="1" applyFill="1" applyBorder="1"/>
    <xf numFmtId="0" fontId="7" fillId="52" borderId="29" xfId="0" applyFont="1" applyFill="1" applyBorder="1"/>
    <xf numFmtId="0" fontId="7" fillId="20" borderId="29" xfId="0" applyFont="1" applyFill="1" applyBorder="1" applyAlignment="1">
      <alignment horizontal="left"/>
    </xf>
    <xf numFmtId="0" fontId="7" fillId="0" borderId="95" xfId="0" applyFont="1" applyFill="1" applyBorder="1" applyAlignment="1">
      <alignment horizontal="left"/>
    </xf>
    <xf numFmtId="0" fontId="7" fillId="0" borderId="30" xfId="0" applyFont="1" applyFill="1" applyBorder="1" applyAlignment="1">
      <alignment horizontal="left"/>
    </xf>
    <xf numFmtId="0" fontId="7" fillId="0" borderId="38" xfId="0" applyFont="1" applyFill="1" applyBorder="1" applyAlignment="1">
      <alignment horizontal="left"/>
    </xf>
    <xf numFmtId="0" fontId="10" fillId="119" borderId="31" xfId="0" applyFont="1" applyFill="1" applyBorder="1" applyAlignment="1">
      <alignment horizontal="left"/>
    </xf>
    <xf numFmtId="0" fontId="10" fillId="119" borderId="95" xfId="0" applyFont="1" applyFill="1" applyBorder="1" applyAlignment="1">
      <alignment horizontal="left"/>
    </xf>
    <xf numFmtId="0" fontId="7" fillId="8" borderId="2" xfId="0" applyFont="1" applyFill="1" applyBorder="1" applyAlignment="1">
      <alignment horizontal="left"/>
    </xf>
    <xf numFmtId="0" fontId="23" fillId="0" borderId="2" xfId="0" applyFont="1" applyFill="1" applyBorder="1" applyAlignment="1">
      <alignment horizontal="left"/>
    </xf>
    <xf numFmtId="0" fontId="7" fillId="7" borderId="2" xfId="0" applyFont="1" applyFill="1" applyBorder="1" applyAlignment="1">
      <alignment horizontal="left"/>
    </xf>
    <xf numFmtId="0" fontId="31" fillId="0" borderId="2" xfId="0" applyFont="1" applyBorder="1"/>
    <xf numFmtId="0" fontId="8" fillId="95" borderId="2" xfId="0" applyFont="1" applyFill="1" applyBorder="1" applyAlignment="1">
      <alignment horizontal="left"/>
    </xf>
    <xf numFmtId="0" fontId="8" fillId="138" borderId="2" xfId="0" applyFont="1" applyFill="1" applyBorder="1" applyAlignment="1">
      <alignment horizontal="left"/>
    </xf>
    <xf numFmtId="0" fontId="52" fillId="137" borderId="2" xfId="0" applyFont="1" applyFill="1" applyBorder="1"/>
    <xf numFmtId="0" fontId="10" fillId="0" borderId="2" xfId="0" applyFont="1" applyFill="1" applyBorder="1"/>
    <xf numFmtId="0" fontId="8" fillId="122" borderId="2" xfId="0" applyFont="1" applyFill="1" applyBorder="1"/>
    <xf numFmtId="0" fontId="8" fillId="92" borderId="2" xfId="0" applyFont="1" applyFill="1" applyBorder="1"/>
    <xf numFmtId="0" fontId="19" fillId="0" borderId="29" xfId="0" applyFont="1" applyFill="1" applyBorder="1"/>
    <xf numFmtId="0" fontId="19" fillId="68" borderId="0" xfId="0" applyFont="1" applyFill="1" applyBorder="1" applyAlignment="1">
      <alignment horizontal="center" wrapText="1"/>
    </xf>
    <xf numFmtId="0" fontId="9" fillId="68" borderId="25" xfId="0" applyFont="1" applyFill="1" applyBorder="1" applyAlignment="1">
      <alignment horizontal="center" wrapText="1" readingOrder="1"/>
    </xf>
    <xf numFmtId="0" fontId="19" fillId="68" borderId="4" xfId="0" applyFont="1" applyFill="1" applyBorder="1" applyAlignment="1">
      <alignment horizontal="center" wrapText="1"/>
    </xf>
    <xf numFmtId="0" fontId="19" fillId="68" borderId="112" xfId="0" applyFont="1" applyFill="1" applyBorder="1" applyAlignment="1">
      <alignment horizontal="center" wrapText="1"/>
    </xf>
    <xf numFmtId="0" fontId="9" fillId="69" borderId="25" xfId="0" applyFont="1" applyFill="1" applyBorder="1" applyAlignment="1">
      <alignment horizontal="center" wrapText="1" readingOrder="1"/>
    </xf>
    <xf numFmtId="0" fontId="19" fillId="69" borderId="4" xfId="0" applyFont="1" applyFill="1" applyBorder="1" applyAlignment="1">
      <alignment horizontal="center" wrapText="1"/>
    </xf>
    <xf numFmtId="0" fontId="19" fillId="69" borderId="112" xfId="0" applyFont="1" applyFill="1" applyBorder="1" applyAlignment="1">
      <alignment horizontal="center" wrapText="1"/>
    </xf>
    <xf numFmtId="0" fontId="9" fillId="70" borderId="25" xfId="0" applyFont="1" applyFill="1" applyBorder="1" applyAlignment="1">
      <alignment horizontal="center" wrapText="1" readingOrder="1"/>
    </xf>
    <xf numFmtId="0" fontId="19" fillId="70" borderId="4" xfId="0" applyFont="1" applyFill="1" applyBorder="1" applyAlignment="1">
      <alignment horizontal="center" wrapText="1"/>
    </xf>
    <xf numFmtId="0" fontId="19" fillId="70" borderId="112" xfId="0" applyFont="1" applyFill="1" applyBorder="1" applyAlignment="1">
      <alignment horizontal="center" wrapText="1"/>
    </xf>
    <xf numFmtId="0" fontId="9" fillId="0" borderId="18" xfId="0" applyFont="1" applyBorder="1" applyAlignment="1">
      <alignment horizontal="center" wrapText="1" readingOrder="1"/>
    </xf>
    <xf numFmtId="0" fontId="9" fillId="68" borderId="18" xfId="0" applyFont="1" applyFill="1" applyBorder="1" applyAlignment="1">
      <alignment horizontal="center" wrapText="1" readingOrder="1"/>
    </xf>
    <xf numFmtId="0" fontId="9" fillId="71" borderId="18" xfId="0" applyFont="1" applyFill="1" applyBorder="1" applyAlignment="1">
      <alignment horizontal="center" wrapText="1" readingOrder="1"/>
    </xf>
    <xf numFmtId="0" fontId="9" fillId="73" borderId="25" xfId="0" applyFont="1" applyFill="1" applyBorder="1" applyAlignment="1">
      <alignment horizontal="center" wrapText="1" readingOrder="1"/>
    </xf>
    <xf numFmtId="0" fontId="19" fillId="73" borderId="112" xfId="0" applyFont="1" applyFill="1" applyBorder="1" applyAlignment="1">
      <alignment horizontal="center" wrapText="1"/>
    </xf>
    <xf numFmtId="0" fontId="8" fillId="0" borderId="18" xfId="0" applyFont="1" applyBorder="1" applyAlignment="1">
      <alignment horizontal="center"/>
    </xf>
    <xf numFmtId="0" fontId="25" fillId="0" borderId="0" xfId="0" applyFont="1" applyAlignment="1">
      <alignment vertical="center"/>
    </xf>
    <xf numFmtId="0" fontId="7" fillId="179" borderId="29" xfId="0" applyFont="1" applyFill="1" applyBorder="1" applyAlignment="1">
      <alignment horizontal="left"/>
    </xf>
    <xf numFmtId="0" fontId="10" fillId="0" borderId="0" xfId="0" applyFont="1" applyFill="1" applyBorder="1" applyAlignment="1">
      <alignment horizontal="center" vertical="center"/>
    </xf>
    <xf numFmtId="0" fontId="0" fillId="0" borderId="0" xfId="0" applyFill="1" applyAlignment="1">
      <alignment horizontal="left"/>
    </xf>
    <xf numFmtId="0" fontId="10" fillId="2" borderId="3" xfId="0" applyFont="1" applyFill="1" applyBorder="1" applyAlignment="1">
      <alignment horizontal="center"/>
    </xf>
    <xf numFmtId="0" fontId="7" fillId="2" borderId="3" xfId="0" applyFont="1" applyFill="1" applyBorder="1" applyAlignment="1">
      <alignment horizontal="center"/>
    </xf>
    <xf numFmtId="0" fontId="19" fillId="2" borderId="25" xfId="0" applyFont="1" applyFill="1" applyBorder="1" applyAlignment="1">
      <alignment horizontal="left"/>
    </xf>
    <xf numFmtId="0" fontId="7" fillId="52" borderId="30" xfId="0" applyFont="1" applyFill="1" applyBorder="1"/>
    <xf numFmtId="0" fontId="7" fillId="0" borderId="95" xfId="0" applyFont="1" applyFill="1" applyBorder="1"/>
    <xf numFmtId="0" fontId="7" fillId="157" borderId="30" xfId="0" applyFont="1" applyFill="1" applyBorder="1"/>
    <xf numFmtId="0" fontId="23" fillId="0" borderId="113" xfId="0" applyFont="1" applyFill="1" applyBorder="1"/>
    <xf numFmtId="0" fontId="7" fillId="0" borderId="38" xfId="0" applyFont="1" applyFill="1" applyBorder="1"/>
    <xf numFmtId="0" fontId="7" fillId="140" borderId="30" xfId="0" applyFont="1" applyFill="1" applyBorder="1" applyAlignment="1">
      <alignment horizontal="left"/>
    </xf>
    <xf numFmtId="0" fontId="7" fillId="141" borderId="30" xfId="0" applyFont="1" applyFill="1" applyBorder="1" applyAlignment="1">
      <alignment horizontal="left"/>
    </xf>
    <xf numFmtId="0" fontId="23" fillId="0" borderId="30" xfId="0" applyFont="1" applyFill="1" applyBorder="1" applyAlignment="1">
      <alignment horizontal="left"/>
    </xf>
    <xf numFmtId="0" fontId="10" fillId="0" borderId="1" xfId="0" applyFont="1" applyBorder="1"/>
    <xf numFmtId="0" fontId="7" fillId="0" borderId="1" xfId="0" applyFont="1" applyFill="1" applyBorder="1"/>
    <xf numFmtId="0" fontId="7" fillId="157" borderId="1" xfId="0" applyFont="1" applyFill="1" applyBorder="1"/>
    <xf numFmtId="0" fontId="7" fillId="105" borderId="1" xfId="0" applyFont="1" applyFill="1" applyBorder="1"/>
    <xf numFmtId="0" fontId="19" fillId="0" borderId="1" xfId="0" applyFont="1" applyFill="1" applyBorder="1" applyAlignment="1">
      <alignment horizontal="left"/>
    </xf>
    <xf numFmtId="0" fontId="7" fillId="0" borderId="1" xfId="0" applyFont="1" applyFill="1" applyBorder="1" applyAlignment="1">
      <alignment horizontal="left"/>
    </xf>
    <xf numFmtId="0" fontId="7" fillId="140" borderId="1" xfId="0" applyFont="1" applyFill="1" applyBorder="1" applyAlignment="1">
      <alignment horizontal="left"/>
    </xf>
    <xf numFmtId="0" fontId="7" fillId="141" borderId="1" xfId="0" applyFont="1" applyFill="1" applyBorder="1" applyAlignment="1">
      <alignment horizontal="left"/>
    </xf>
    <xf numFmtId="0" fontId="23" fillId="0" borderId="1" xfId="0" applyFont="1" applyFill="1" applyBorder="1" applyAlignment="1">
      <alignment horizontal="left"/>
    </xf>
    <xf numFmtId="0" fontId="7" fillId="144" borderId="1" xfId="0" applyFont="1" applyFill="1" applyBorder="1" applyAlignment="1">
      <alignment horizontal="left"/>
    </xf>
    <xf numFmtId="0" fontId="7" fillId="42" borderId="1" xfId="0" applyFont="1" applyFill="1" applyBorder="1" applyAlignment="1">
      <alignment horizontal="left"/>
    </xf>
    <xf numFmtId="0" fontId="7" fillId="3" borderId="2" xfId="0" applyFont="1" applyFill="1" applyBorder="1" applyAlignment="1">
      <alignment horizontal="center"/>
    </xf>
    <xf numFmtId="0" fontId="7" fillId="3" borderId="19" xfId="0" applyFont="1" applyFill="1" applyBorder="1" applyAlignment="1">
      <alignment horizontal="center"/>
    </xf>
    <xf numFmtId="0" fontId="7" fillId="3" borderId="29" xfId="0" applyFont="1" applyFill="1" applyBorder="1" applyAlignment="1">
      <alignment horizontal="center"/>
    </xf>
    <xf numFmtId="0" fontId="10" fillId="3" borderId="1" xfId="0" applyFont="1" applyFill="1" applyBorder="1" applyAlignment="1">
      <alignment horizontal="left" wrapText="1" readingOrder="1"/>
    </xf>
    <xf numFmtId="0" fontId="7" fillId="179" borderId="2" xfId="0" applyFont="1" applyFill="1" applyBorder="1" applyAlignment="1">
      <alignment horizontal="center"/>
    </xf>
    <xf numFmtId="0" fontId="9" fillId="179" borderId="2" xfId="0" applyFont="1" applyFill="1" applyBorder="1" applyAlignment="1">
      <alignment horizontal="center"/>
    </xf>
    <xf numFmtId="0" fontId="7" fillId="179" borderId="2" xfId="0" applyFont="1" applyFill="1" applyBorder="1" applyAlignment="1">
      <alignment horizontal="left"/>
    </xf>
    <xf numFmtId="0" fontId="7" fillId="179" borderId="2" xfId="0" applyFont="1" applyFill="1" applyBorder="1"/>
    <xf numFmtId="0" fontId="7" fillId="179" borderId="19" xfId="0" applyFont="1" applyFill="1" applyBorder="1"/>
    <xf numFmtId="0" fontId="7" fillId="0" borderId="1" xfId="0" applyFont="1" applyBorder="1"/>
    <xf numFmtId="0" fontId="57" fillId="76" borderId="1" xfId="0" applyFont="1" applyFill="1" applyBorder="1" applyAlignment="1">
      <alignment horizontal="center" wrapText="1" readingOrder="1"/>
    </xf>
    <xf numFmtId="0" fontId="7" fillId="179" borderId="29" xfId="0" applyFont="1" applyFill="1" applyBorder="1"/>
    <xf numFmtId="0" fontId="55" fillId="0" borderId="30" xfId="0" applyFont="1" applyFill="1" applyBorder="1"/>
    <xf numFmtId="0" fontId="7" fillId="11" borderId="7" xfId="0" applyFont="1" applyFill="1" applyBorder="1" applyAlignment="1">
      <alignment horizontal="center"/>
    </xf>
    <xf numFmtId="0" fontId="7" fillId="11" borderId="14" xfId="0" applyFont="1" applyFill="1" applyBorder="1" applyAlignment="1">
      <alignment horizontal="center"/>
    </xf>
    <xf numFmtId="0" fontId="10" fillId="11" borderId="43" xfId="0" applyFont="1" applyFill="1" applyBorder="1" applyAlignment="1">
      <alignment horizontal="left"/>
    </xf>
    <xf numFmtId="0" fontId="6" fillId="0" borderId="2" xfId="0" applyFont="1" applyBorder="1"/>
    <xf numFmtId="0" fontId="7" fillId="74" borderId="2" xfId="0" applyFont="1" applyFill="1" applyBorder="1"/>
    <xf numFmtId="0" fontId="0" fillId="0" borderId="0" xfId="0"/>
    <xf numFmtId="0" fontId="7" fillId="2" borderId="25" xfId="0" applyFont="1" applyFill="1" applyBorder="1" applyAlignment="1">
      <alignment horizontal="left"/>
    </xf>
    <xf numFmtId="0" fontId="7" fillId="0" borderId="17" xfId="0" applyFont="1" applyFill="1" applyBorder="1" applyAlignment="1">
      <alignment horizontal="center"/>
    </xf>
    <xf numFmtId="0" fontId="10" fillId="4" borderId="17" xfId="0" applyFont="1" applyFill="1" applyBorder="1" applyAlignment="1">
      <alignment horizontal="center"/>
    </xf>
    <xf numFmtId="0" fontId="7" fillId="2" borderId="17" xfId="0" applyFont="1" applyFill="1" applyBorder="1" applyAlignment="1">
      <alignment horizontal="left"/>
    </xf>
    <xf numFmtId="0" fontId="10" fillId="7" borderId="17" xfId="0" applyFont="1" applyFill="1" applyBorder="1" applyAlignment="1">
      <alignment horizontal="left"/>
    </xf>
    <xf numFmtId="0" fontId="7" fillId="31" borderId="17" xfId="0" applyFont="1" applyFill="1" applyBorder="1"/>
    <xf numFmtId="0" fontId="7" fillId="27" borderId="17" xfId="0" applyFont="1" applyFill="1" applyBorder="1"/>
    <xf numFmtId="0" fontId="23" fillId="0" borderId="17" xfId="0" applyFont="1" applyFill="1" applyBorder="1"/>
    <xf numFmtId="0" fontId="7" fillId="44" borderId="17" xfId="0" applyFont="1" applyFill="1" applyBorder="1"/>
    <xf numFmtId="0" fontId="7" fillId="105" borderId="17" xfId="0" applyFont="1" applyFill="1" applyBorder="1" applyAlignment="1">
      <alignment horizontal="left"/>
    </xf>
    <xf numFmtId="0" fontId="7" fillId="112" borderId="17" xfId="0" applyFont="1" applyFill="1" applyBorder="1"/>
    <xf numFmtId="0" fontId="7" fillId="109" borderId="17" xfId="0" applyFont="1" applyFill="1" applyBorder="1"/>
    <xf numFmtId="0" fontId="7" fillId="78" borderId="17" xfId="0" applyFont="1" applyFill="1" applyBorder="1"/>
    <xf numFmtId="0" fontId="7" fillId="13" borderId="17" xfId="0" applyFont="1" applyFill="1" applyBorder="1"/>
    <xf numFmtId="0" fontId="7" fillId="110" borderId="17" xfId="0" applyFont="1" applyFill="1" applyBorder="1"/>
    <xf numFmtId="0" fontId="7" fillId="43" borderId="17" xfId="0" applyFont="1" applyFill="1" applyBorder="1"/>
    <xf numFmtId="0" fontId="7" fillId="41" borderId="17" xfId="0" applyFont="1" applyFill="1" applyBorder="1"/>
    <xf numFmtId="0" fontId="7" fillId="4" borderId="17" xfId="0" applyFont="1" applyFill="1" applyBorder="1"/>
    <xf numFmtId="0" fontId="10" fillId="117" borderId="17" xfId="0" applyFont="1" applyFill="1" applyBorder="1"/>
    <xf numFmtId="0" fontId="10" fillId="115" borderId="17" xfId="0" applyFont="1" applyFill="1" applyBorder="1" applyAlignment="1">
      <alignment horizontal="left"/>
    </xf>
    <xf numFmtId="0" fontId="7" fillId="118" borderId="17" xfId="0" applyFont="1" applyFill="1" applyBorder="1"/>
    <xf numFmtId="0" fontId="7" fillId="2" borderId="112" xfId="0" applyFont="1" applyFill="1" applyBorder="1" applyAlignment="1">
      <alignment horizontal="left"/>
    </xf>
    <xf numFmtId="0" fontId="7" fillId="0" borderId="7" xfId="0" applyFont="1" applyFill="1" applyBorder="1" applyAlignment="1">
      <alignment horizontal="center"/>
    </xf>
    <xf numFmtId="0" fontId="10" fillId="4" borderId="7" xfId="0" applyFont="1" applyFill="1" applyBorder="1" applyAlignment="1">
      <alignment horizontal="center"/>
    </xf>
    <xf numFmtId="0" fontId="7" fillId="2" borderId="7" xfId="0" applyFont="1" applyFill="1" applyBorder="1" applyAlignment="1">
      <alignment horizontal="left"/>
    </xf>
    <xf numFmtId="0" fontId="10" fillId="7" borderId="14" xfId="0" applyFont="1" applyFill="1" applyBorder="1" applyAlignment="1">
      <alignment horizontal="left"/>
    </xf>
    <xf numFmtId="0" fontId="7" fillId="134" borderId="114" xfId="0" applyFont="1" applyFill="1" applyBorder="1"/>
    <xf numFmtId="0" fontId="7" fillId="62" borderId="115" xfId="0" applyFont="1" applyFill="1" applyBorder="1"/>
    <xf numFmtId="0" fontId="7" fillId="129" borderId="7" xfId="0" applyFont="1" applyFill="1" applyBorder="1"/>
    <xf numFmtId="0" fontId="7" fillId="31" borderId="7" xfId="0" applyFont="1" applyFill="1" applyBorder="1"/>
    <xf numFmtId="0" fontId="7" fillId="27" borderId="7" xfId="0" applyFont="1" applyFill="1" applyBorder="1"/>
    <xf numFmtId="0" fontId="23" fillId="0" borderId="7" xfId="0" applyFont="1" applyFill="1" applyBorder="1"/>
    <xf numFmtId="0" fontId="7" fillId="44" borderId="7" xfId="0" applyFont="1" applyFill="1" applyBorder="1"/>
    <xf numFmtId="0" fontId="7" fillId="105" borderId="7" xfId="0" applyFont="1" applyFill="1" applyBorder="1"/>
    <xf numFmtId="0" fontId="7" fillId="131" borderId="7" xfId="0" applyFont="1" applyFill="1" applyBorder="1"/>
    <xf numFmtId="0" fontId="7" fillId="112" borderId="7" xfId="0" applyFont="1" applyFill="1" applyBorder="1"/>
    <xf numFmtId="0" fontId="7" fillId="109" borderId="7" xfId="0" applyFont="1" applyFill="1" applyBorder="1"/>
    <xf numFmtId="0" fontId="7" fillId="78" borderId="7" xfId="0" applyFont="1" applyFill="1" applyBorder="1"/>
    <xf numFmtId="0" fontId="7" fillId="13" borderId="7" xfId="0" applyFont="1" applyFill="1" applyBorder="1"/>
    <xf numFmtId="0" fontId="7" fillId="110" borderId="7" xfId="0" applyFont="1" applyFill="1" applyBorder="1"/>
    <xf numFmtId="0" fontId="7" fillId="43" borderId="7" xfId="0" applyFont="1" applyFill="1" applyBorder="1"/>
    <xf numFmtId="0" fontId="7" fillId="41" borderId="7" xfId="0" applyFont="1" applyFill="1" applyBorder="1"/>
    <xf numFmtId="0" fontId="7" fillId="4" borderId="7" xfId="0" applyFont="1" applyFill="1" applyBorder="1"/>
    <xf numFmtId="0" fontId="10" fillId="117" borderId="7" xfId="0" applyFont="1" applyFill="1" applyBorder="1"/>
    <xf numFmtId="0" fontId="10" fillId="115" borderId="7" xfId="0" applyFont="1" applyFill="1" applyBorder="1" applyAlignment="1">
      <alignment horizontal="left"/>
    </xf>
    <xf numFmtId="0" fontId="7" fillId="118" borderId="7" xfId="0" applyFont="1" applyFill="1" applyBorder="1"/>
    <xf numFmtId="0" fontId="7" fillId="119" borderId="7" xfId="0" applyFont="1" applyFill="1" applyBorder="1"/>
    <xf numFmtId="0" fontId="7" fillId="120" borderId="7" xfId="0" applyFont="1" applyFill="1" applyBorder="1"/>
    <xf numFmtId="0" fontId="7" fillId="121" borderId="7" xfId="0" applyFont="1" applyFill="1" applyBorder="1"/>
    <xf numFmtId="0" fontId="7" fillId="128" borderId="2" xfId="0" applyFont="1" applyFill="1" applyBorder="1"/>
    <xf numFmtId="0" fontId="10" fillId="0" borderId="95" xfId="0" applyFont="1" applyFill="1" applyBorder="1" applyAlignment="1">
      <alignment horizontal="left" vertical="center"/>
    </xf>
    <xf numFmtId="0" fontId="10" fillId="0" borderId="6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82" xfId="0" applyFont="1" applyFill="1" applyBorder="1" applyAlignment="1">
      <alignment horizontal="center" vertical="center"/>
    </xf>
    <xf numFmtId="0" fontId="54" fillId="0" borderId="30" xfId="0" applyFont="1" applyFill="1" applyBorder="1" applyAlignment="1">
      <alignment horizontal="center" vertical="center"/>
    </xf>
    <xf numFmtId="0" fontId="7" fillId="0" borderId="95" xfId="0" applyFont="1" applyFill="1" applyBorder="1" applyAlignment="1">
      <alignment horizontal="center" vertical="center"/>
    </xf>
    <xf numFmtId="0" fontId="10" fillId="0" borderId="60" xfId="0" applyFont="1" applyFill="1" applyBorder="1" applyAlignment="1">
      <alignment horizontal="left"/>
    </xf>
    <xf numFmtId="0" fontId="7" fillId="0" borderId="82" xfId="0" applyFont="1" applyFill="1" applyBorder="1" applyAlignment="1">
      <alignment horizontal="left"/>
    </xf>
    <xf numFmtId="0" fontId="7" fillId="21" borderId="30" xfId="0" applyFont="1" applyFill="1" applyBorder="1" applyAlignment="1"/>
    <xf numFmtId="0" fontId="7" fillId="94" borderId="30" xfId="0" applyFont="1" applyFill="1" applyBorder="1" applyAlignment="1"/>
    <xf numFmtId="0" fontId="7" fillId="93" borderId="30" xfId="0" applyFont="1" applyFill="1" applyBorder="1" applyAlignment="1"/>
    <xf numFmtId="0" fontId="10" fillId="0" borderId="29" xfId="0" applyFont="1" applyFill="1" applyBorder="1" applyAlignment="1">
      <alignment horizontal="left" vertical="center"/>
    </xf>
    <xf numFmtId="0" fontId="10" fillId="112" borderId="29" xfId="0" applyFont="1" applyFill="1" applyBorder="1" applyAlignment="1"/>
    <xf numFmtId="0" fontId="7" fillId="110" borderId="29" xfId="0" applyFont="1" applyFill="1" applyBorder="1" applyAlignment="1"/>
    <xf numFmtId="0" fontId="10" fillId="0" borderId="29" xfId="0" applyFont="1" applyFill="1" applyBorder="1" applyAlignment="1"/>
    <xf numFmtId="0" fontId="41" fillId="122" borderId="29" xfId="0" applyFont="1" applyFill="1" applyBorder="1" applyAlignment="1">
      <alignment horizontal="left"/>
    </xf>
    <xf numFmtId="0" fontId="41" fillId="65" borderId="29" xfId="0" applyFont="1" applyFill="1" applyBorder="1" applyAlignment="1">
      <alignment horizontal="left"/>
    </xf>
    <xf numFmtId="0" fontId="41" fillId="108" borderId="29" xfId="0" applyFont="1" applyFill="1" applyBorder="1" applyAlignment="1">
      <alignment horizontal="left"/>
    </xf>
    <xf numFmtId="0" fontId="41" fillId="17" borderId="29" xfId="0" applyFont="1" applyFill="1" applyBorder="1" applyAlignment="1">
      <alignment horizontal="left"/>
    </xf>
    <xf numFmtId="0" fontId="7" fillId="2" borderId="116" xfId="0" applyFont="1" applyFill="1" applyBorder="1" applyAlignment="1">
      <alignment horizontal="center"/>
    </xf>
    <xf numFmtId="0" fontId="7" fillId="0" borderId="117" xfId="0" applyFont="1" applyFill="1" applyBorder="1"/>
    <xf numFmtId="0" fontId="7" fillId="0" borderId="118" xfId="0" applyFont="1" applyFill="1" applyBorder="1" applyAlignment="1">
      <alignment horizontal="left"/>
    </xf>
    <xf numFmtId="0" fontId="7" fillId="0" borderId="119" xfId="0" applyFont="1" applyFill="1" applyBorder="1"/>
    <xf numFmtId="0" fontId="7" fillId="0" borderId="120" xfId="0" applyFont="1" applyFill="1" applyBorder="1"/>
    <xf numFmtId="0" fontId="7" fillId="110" borderId="42" xfId="0" applyFont="1" applyFill="1" applyBorder="1"/>
    <xf numFmtId="0" fontId="7" fillId="27" borderId="43" xfId="0" applyFont="1" applyFill="1" applyBorder="1"/>
    <xf numFmtId="0" fontId="23" fillId="0" borderId="43" xfId="0" applyFont="1" applyFill="1" applyBorder="1"/>
    <xf numFmtId="0" fontId="7" fillId="33" borderId="96" xfId="0" applyFont="1" applyFill="1" applyBorder="1"/>
    <xf numFmtId="0" fontId="7" fillId="0" borderId="118" xfId="0" applyFont="1" applyFill="1" applyBorder="1"/>
    <xf numFmtId="0" fontId="7" fillId="124" borderId="29" xfId="0" applyFont="1" applyFill="1" applyBorder="1"/>
    <xf numFmtId="0" fontId="41" fillId="0" borderId="0" xfId="0" applyFont="1" applyFill="1" applyBorder="1" applyAlignment="1">
      <alignment horizontal="left"/>
    </xf>
    <xf numFmtId="0" fontId="7" fillId="135" borderId="0" xfId="0" applyFont="1" applyFill="1"/>
    <xf numFmtId="0" fontId="0" fillId="0" borderId="0" xfId="0"/>
    <xf numFmtId="0" fontId="9" fillId="69" borderId="23" xfId="0" applyFont="1" applyFill="1" applyBorder="1" applyAlignment="1">
      <alignment horizontal="center" wrapText="1" readingOrder="1"/>
    </xf>
    <xf numFmtId="0" fontId="7" fillId="105" borderId="43" xfId="0" applyFont="1" applyFill="1" applyBorder="1" applyAlignment="1"/>
    <xf numFmtId="0" fontId="7" fillId="0" borderId="122" xfId="0" applyFont="1" applyFill="1" applyBorder="1" applyAlignment="1"/>
    <xf numFmtId="0" fontId="7" fillId="101" borderId="43" xfId="0" applyFont="1" applyFill="1" applyBorder="1" applyAlignment="1"/>
    <xf numFmtId="0" fontId="7" fillId="102" borderId="43" xfId="0" applyFont="1" applyFill="1" applyBorder="1" applyAlignment="1"/>
    <xf numFmtId="0" fontId="23" fillId="0" borderId="61" xfId="0" applyFont="1" applyFill="1" applyBorder="1" applyAlignment="1"/>
    <xf numFmtId="0" fontId="23" fillId="0" borderId="35" xfId="0" applyFont="1" applyFill="1" applyBorder="1" applyAlignment="1"/>
    <xf numFmtId="0" fontId="10" fillId="179" borderId="121" xfId="0" applyFont="1" applyFill="1" applyBorder="1" applyAlignment="1"/>
    <xf numFmtId="0" fontId="7" fillId="179" borderId="29" xfId="0" applyFont="1" applyFill="1" applyBorder="1" applyAlignment="1"/>
    <xf numFmtId="0" fontId="9" fillId="69" borderId="6" xfId="0" applyFont="1" applyFill="1" applyBorder="1" applyAlignment="1">
      <alignment horizontal="center" wrapText="1" readingOrder="1"/>
    </xf>
    <xf numFmtId="0" fontId="7" fillId="179" borderId="47" xfId="0" applyFont="1" applyFill="1" applyBorder="1"/>
    <xf numFmtId="0" fontId="7" fillId="143" borderId="7" xfId="0" applyFont="1" applyFill="1" applyBorder="1"/>
    <xf numFmtId="0" fontId="31" fillId="179" borderId="2" xfId="0" applyFont="1" applyFill="1" applyBorder="1"/>
    <xf numFmtId="0" fontId="7" fillId="179" borderId="7" xfId="0" applyFont="1" applyFill="1" applyBorder="1"/>
    <xf numFmtId="0" fontId="55" fillId="0" borderId="0" xfId="0" applyFont="1"/>
    <xf numFmtId="0" fontId="55" fillId="0" borderId="0" xfId="0" applyFont="1" applyFill="1" applyBorder="1"/>
    <xf numFmtId="0" fontId="56" fillId="0" borderId="19" xfId="0" applyFont="1" applyFill="1" applyBorder="1"/>
    <xf numFmtId="0" fontId="56" fillId="0" borderId="45" xfId="0" applyFont="1" applyFill="1" applyBorder="1"/>
    <xf numFmtId="0" fontId="7" fillId="0" borderId="84" xfId="0" applyFont="1" applyFill="1" applyBorder="1"/>
    <xf numFmtId="0" fontId="7" fillId="179" borderId="36" xfId="0" applyFont="1" applyFill="1" applyBorder="1"/>
    <xf numFmtId="0" fontId="10" fillId="179" borderId="29" xfId="0" applyFont="1" applyFill="1" applyBorder="1" applyAlignment="1">
      <alignment horizontal="left"/>
    </xf>
    <xf numFmtId="0" fontId="7" fillId="179" borderId="96" xfId="0" applyFont="1" applyFill="1" applyBorder="1" applyAlignment="1">
      <alignment horizontal="left"/>
    </xf>
    <xf numFmtId="0" fontId="7" fillId="5" borderId="29" xfId="0" applyFont="1" applyFill="1" applyBorder="1"/>
    <xf numFmtId="0" fontId="7" fillId="5" borderId="43" xfId="0" applyFont="1" applyFill="1" applyBorder="1" applyAlignment="1">
      <alignment horizontal="left"/>
    </xf>
    <xf numFmtId="0" fontId="10" fillId="145" borderId="30" xfId="0" applyFont="1" applyFill="1" applyBorder="1" applyAlignment="1">
      <alignment horizontal="left"/>
    </xf>
    <xf numFmtId="0" fontId="10" fillId="146" borderId="30" xfId="0" applyFont="1" applyFill="1" applyBorder="1" applyAlignment="1">
      <alignment horizontal="left"/>
    </xf>
    <xf numFmtId="0" fontId="7" fillId="122" borderId="30" xfId="0" applyFont="1" applyFill="1" applyBorder="1" applyAlignment="1">
      <alignment horizontal="left"/>
    </xf>
    <xf numFmtId="0" fontId="10" fillId="65" borderId="30" xfId="0" applyFont="1" applyFill="1" applyBorder="1" applyAlignment="1">
      <alignment horizontal="left"/>
    </xf>
    <xf numFmtId="0" fontId="10" fillId="149" borderId="30" xfId="0" applyFont="1" applyFill="1" applyBorder="1" applyAlignment="1">
      <alignment horizontal="left"/>
    </xf>
    <xf numFmtId="0" fontId="10" fillId="148" borderId="30" xfId="0" applyFont="1" applyFill="1" applyBorder="1" applyAlignment="1">
      <alignment horizontal="left"/>
    </xf>
    <xf numFmtId="0" fontId="7" fillId="96" borderId="61" xfId="0" applyFont="1" applyFill="1" applyBorder="1" applyAlignment="1">
      <alignment horizontal="left"/>
    </xf>
    <xf numFmtId="0" fontId="7" fillId="160" borderId="29" xfId="0" applyFont="1" applyFill="1" applyBorder="1" applyAlignment="1">
      <alignment horizontal="left"/>
    </xf>
    <xf numFmtId="0" fontId="10" fillId="148" borderId="35" xfId="0" applyFont="1" applyFill="1" applyBorder="1" applyAlignment="1">
      <alignment horizontal="left"/>
    </xf>
    <xf numFmtId="0" fontId="41" fillId="17" borderId="35" xfId="0" applyFont="1" applyFill="1" applyBorder="1" applyAlignment="1">
      <alignment horizontal="left"/>
    </xf>
    <xf numFmtId="0" fontId="41" fillId="119" borderId="31" xfId="0" applyFont="1" applyFill="1" applyBorder="1" applyAlignment="1">
      <alignment horizontal="left"/>
    </xf>
    <xf numFmtId="0" fontId="7" fillId="179" borderId="19" xfId="0" applyFont="1" applyFill="1" applyBorder="1" applyAlignment="1">
      <alignment horizontal="center"/>
    </xf>
    <xf numFmtId="0" fontId="7" fillId="0" borderId="35" xfId="0" applyFont="1" applyFill="1" applyBorder="1" applyAlignment="1">
      <alignment horizontal="left"/>
    </xf>
    <xf numFmtId="0" fontId="7" fillId="0" borderId="123" xfId="0" applyFont="1" applyFill="1" applyBorder="1" applyAlignment="1">
      <alignment horizontal="left"/>
    </xf>
    <xf numFmtId="0" fontId="7" fillId="179" borderId="20" xfId="0" applyFont="1" applyFill="1" applyBorder="1"/>
    <xf numFmtId="0" fontId="10" fillId="126" borderId="29" xfId="0" applyFont="1" applyFill="1" applyBorder="1" applyAlignment="1">
      <alignment horizontal="left"/>
    </xf>
    <xf numFmtId="0" fontId="7" fillId="179" borderId="29" xfId="0" applyFont="1" applyFill="1" applyBorder="1" applyAlignment="1">
      <alignment horizontal="center"/>
    </xf>
    <xf numFmtId="0" fontId="19" fillId="126" borderId="43" xfId="0" applyFont="1" applyFill="1" applyBorder="1" applyAlignment="1">
      <alignment horizontal="left"/>
    </xf>
    <xf numFmtId="0" fontId="31" fillId="145" borderId="64" xfId="0" applyFont="1" applyFill="1" applyBorder="1" applyAlignment="1">
      <alignment horizontal="left"/>
    </xf>
    <xf numFmtId="0" fontId="41" fillId="146" borderId="65" xfId="0" applyFont="1" applyFill="1" applyBorder="1" applyAlignment="1">
      <alignment horizontal="left"/>
    </xf>
    <xf numFmtId="0" fontId="31" fillId="122" borderId="66" xfId="0" applyFont="1" applyFill="1" applyBorder="1" applyAlignment="1">
      <alignment horizontal="left"/>
    </xf>
    <xf numFmtId="0" fontId="41" fillId="96" borderId="34" xfId="0" applyFont="1" applyFill="1" applyBorder="1" applyAlignment="1">
      <alignment horizontal="left"/>
    </xf>
    <xf numFmtId="0" fontId="41" fillId="96" borderId="37" xfId="0" applyFont="1" applyFill="1" applyBorder="1" applyAlignment="1">
      <alignment horizontal="left"/>
    </xf>
    <xf numFmtId="0" fontId="7" fillId="160" borderId="40" xfId="0" applyFont="1" applyFill="1" applyBorder="1" applyAlignment="1">
      <alignment horizontal="left"/>
    </xf>
    <xf numFmtId="0" fontId="41" fillId="96" borderId="41" xfId="0" applyFont="1" applyFill="1" applyBorder="1" applyAlignment="1">
      <alignment horizontal="left"/>
    </xf>
    <xf numFmtId="0" fontId="56" fillId="0" borderId="29" xfId="0" applyFont="1" applyFill="1" applyBorder="1"/>
    <xf numFmtId="0" fontId="23" fillId="0" borderId="18" xfId="0" applyFont="1" applyFill="1" applyBorder="1"/>
    <xf numFmtId="0" fontId="7" fillId="0" borderId="123" xfId="0" applyFont="1" applyFill="1" applyBorder="1"/>
    <xf numFmtId="0" fontId="7" fillId="179" borderId="7" xfId="0" applyFont="1" applyFill="1" applyBorder="1" applyAlignment="1">
      <alignment horizontal="center"/>
    </xf>
    <xf numFmtId="0" fontId="7" fillId="155" borderId="62" xfId="0" applyFont="1" applyFill="1" applyBorder="1"/>
    <xf numFmtId="0" fontId="7" fillId="156" borderId="63" xfId="0" applyFont="1" applyFill="1" applyBorder="1"/>
    <xf numFmtId="0" fontId="7" fillId="155" borderId="124" xfId="0" applyFont="1" applyFill="1" applyBorder="1"/>
    <xf numFmtId="0" fontId="7" fillId="156" borderId="125" xfId="0" applyFont="1" applyFill="1" applyBorder="1"/>
    <xf numFmtId="0" fontId="7" fillId="0" borderId="61" xfId="0" applyFont="1" applyFill="1" applyBorder="1"/>
    <xf numFmtId="0" fontId="7" fillId="110" borderId="61" xfId="0" applyFont="1" applyFill="1" applyBorder="1"/>
    <xf numFmtId="0" fontId="0" fillId="0" borderId="33" xfId="0" applyBorder="1"/>
    <xf numFmtId="0" fontId="0" fillId="0" borderId="40" xfId="0" applyBorder="1"/>
    <xf numFmtId="0" fontId="55" fillId="0" borderId="95" xfId="0" applyFont="1" applyFill="1" applyBorder="1"/>
    <xf numFmtId="0" fontId="7" fillId="0" borderId="38" xfId="0" applyFont="1" applyBorder="1"/>
    <xf numFmtId="0" fontId="31" fillId="0" borderId="7" xfId="0" applyFont="1" applyBorder="1" applyAlignment="1">
      <alignment horizontal="center"/>
    </xf>
    <xf numFmtId="0" fontId="7" fillId="0" borderId="0" xfId="0" applyFont="1" applyAlignment="1">
      <alignment wrapText="1"/>
    </xf>
    <xf numFmtId="0" fontId="0" fillId="0" borderId="0" xfId="0"/>
    <xf numFmtId="0" fontId="7" fillId="0" borderId="0" xfId="0" applyFont="1" applyAlignment="1">
      <alignment horizontal="center"/>
    </xf>
    <xf numFmtId="0" fontId="58" fillId="0" borderId="0" xfId="0" applyFont="1"/>
    <xf numFmtId="0" fontId="59" fillId="0" borderId="0" xfId="0" applyFont="1"/>
    <xf numFmtId="0" fontId="58" fillId="0" borderId="0" xfId="0" applyFont="1" applyAlignment="1">
      <alignment horizontal="center"/>
    </xf>
    <xf numFmtId="0" fontId="59" fillId="0" borderId="0" xfId="0" applyFont="1" applyAlignment="1">
      <alignment horizontal="center"/>
    </xf>
    <xf numFmtId="10" fontId="59" fillId="0" borderId="0" xfId="0" applyNumberFormat="1" applyFont="1" applyAlignment="1">
      <alignment horizontal="center"/>
    </xf>
    <xf numFmtId="3" fontId="59" fillId="0" borderId="0" xfId="0" applyNumberFormat="1" applyFont="1" applyAlignment="1">
      <alignment horizontal="center"/>
    </xf>
    <xf numFmtId="0" fontId="60" fillId="0" borderId="0" xfId="0" applyFont="1" applyAlignment="1">
      <alignment horizontal="center" vertical="top"/>
    </xf>
    <xf numFmtId="0" fontId="9" fillId="0" borderId="76" xfId="0" applyFont="1" applyFill="1" applyBorder="1" applyAlignment="1">
      <alignment horizontal="center"/>
    </xf>
    <xf numFmtId="0" fontId="7" fillId="0" borderId="28" xfId="0" applyFont="1" applyFill="1" applyBorder="1" applyAlignment="1"/>
    <xf numFmtId="0" fontId="7" fillId="0" borderId="77" xfId="0" applyFont="1" applyFill="1" applyBorder="1" applyAlignment="1"/>
    <xf numFmtId="0" fontId="8" fillId="0" borderId="68" xfId="0" applyFont="1" applyBorder="1" applyAlignment="1">
      <alignment horizontal="center"/>
    </xf>
    <xf numFmtId="0" fontId="8" fillId="0" borderId="69" xfId="0" applyFont="1" applyBorder="1" applyAlignment="1">
      <alignment horizontal="center"/>
    </xf>
    <xf numFmtId="0" fontId="8" fillId="0" borderId="70" xfId="0" applyFont="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2" xfId="0" applyFont="1" applyFill="1" applyBorder="1" applyAlignment="1">
      <alignment horizontal="center"/>
    </xf>
    <xf numFmtId="0" fontId="7" fillId="0" borderId="2" xfId="0" applyFont="1" applyBorder="1" applyAlignment="1"/>
    <xf numFmtId="0" fontId="8" fillId="0" borderId="25" xfId="0" applyFont="1" applyBorder="1" applyAlignment="1">
      <alignment horizontal="center"/>
    </xf>
    <xf numFmtId="0" fontId="8" fillId="0" borderId="28" xfId="0" applyFont="1" applyBorder="1" applyAlignment="1">
      <alignment horizontal="center"/>
    </xf>
    <xf numFmtId="0" fontId="8" fillId="0" borderId="90" xfId="0" applyFont="1" applyBorder="1" applyAlignment="1">
      <alignment horizontal="center"/>
    </xf>
    <xf numFmtId="0" fontId="9" fillId="0" borderId="58" xfId="0" applyFont="1" applyBorder="1" applyAlignment="1">
      <alignment horizontal="center"/>
    </xf>
    <xf numFmtId="0" fontId="9" fillId="0" borderId="59" xfId="0" applyFont="1" applyBorder="1" applyAlignment="1">
      <alignment horizontal="center"/>
    </xf>
    <xf numFmtId="0" fontId="9" fillId="0" borderId="88" xfId="0" applyFont="1" applyBorder="1" applyAlignment="1">
      <alignment horizontal="center"/>
    </xf>
    <xf numFmtId="0" fontId="9" fillId="0" borderId="89" xfId="0" applyFont="1" applyBorder="1" applyAlignment="1">
      <alignment horizontal="center"/>
    </xf>
    <xf numFmtId="0" fontId="8" fillId="0" borderId="31" xfId="0" applyFont="1" applyBorder="1" applyAlignment="1">
      <alignment horizontal="center"/>
    </xf>
    <xf numFmtId="0" fontId="7" fillId="0" borderId="67" xfId="0" applyFont="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0" xfId="0" applyFont="1" applyAlignment="1">
      <alignment wrapText="1"/>
    </xf>
    <xf numFmtId="0" fontId="0" fillId="0" borderId="0" xfId="0" applyAlignment="1"/>
    <xf numFmtId="0" fontId="0" fillId="0" borderId="0" xfId="0"/>
    <xf numFmtId="164" fontId="26" fillId="0" borderId="9" xfId="0" applyNumberFormat="1" applyFont="1" applyBorder="1" applyAlignment="1">
      <alignment horizontal="center" vertical="center" wrapText="1"/>
    </xf>
    <xf numFmtId="164" fontId="26" fillId="0" borderId="11"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0" fontId="10" fillId="0" borderId="9" xfId="0" applyFont="1" applyBorder="1" applyAlignment="1"/>
    <xf numFmtId="0" fontId="10" fillId="0" borderId="11" xfId="0" applyFont="1" applyBorder="1" applyAlignment="1"/>
    <xf numFmtId="0" fontId="18" fillId="0" borderId="9" xfId="0" applyFont="1" applyBorder="1" applyAlignment="1"/>
    <xf numFmtId="0" fontId="9" fillId="0" borderId="9" xfId="0" applyFont="1" applyBorder="1" applyAlignment="1"/>
    <xf numFmtId="0" fontId="9" fillId="0" borderId="11" xfId="0" applyFont="1" applyBorder="1" applyAlignment="1"/>
    <xf numFmtId="0" fontId="7" fillId="0" borderId="0" xfId="0" applyFont="1" applyAlignment="1">
      <alignment horizontal="center"/>
    </xf>
  </cellXfs>
  <cellStyles count="105">
    <cellStyle name="Hipervínculo" xfId="1" builtinId="8"/>
    <cellStyle name="Hipervínculo visitado" xfId="6" builtinId="9" hidden="1"/>
    <cellStyle name="Hipervínculo visitado" xfId="4" builtinId="9" hidden="1"/>
    <cellStyle name="Hipervínculo visitado" xfId="12" builtinId="9" hidden="1"/>
    <cellStyle name="Hipervínculo visitado" xfId="7" builtinId="9" hidden="1"/>
    <cellStyle name="Hipervínculo visitado" xfId="25" builtinId="9" hidden="1"/>
    <cellStyle name="Hipervínculo visitado" xfId="32" builtinId="9" hidden="1"/>
    <cellStyle name="Hipervínculo visitado" xfId="27" builtinId="9" hidden="1"/>
    <cellStyle name="Hipervínculo visitado" xfId="22" builtinId="9" hidden="1"/>
    <cellStyle name="Hipervínculo visitado" xfId="16" builtinId="9" hidden="1"/>
    <cellStyle name="Hipervínculo visitado" xfId="37" builtinId="9" hidden="1"/>
    <cellStyle name="Hipervínculo visitado" xfId="45" builtinId="9" hidden="1"/>
    <cellStyle name="Hipervínculo visitado" xfId="53" builtinId="9" hidden="1"/>
    <cellStyle name="Hipervínculo visitado" xfId="61" builtinId="9" hidden="1"/>
    <cellStyle name="Hipervínculo visitado" xfId="69" builtinId="9" hidden="1"/>
    <cellStyle name="Hipervínculo visitado" xfId="77" builtinId="9" hidden="1"/>
    <cellStyle name="Hipervínculo visitado" xfId="85" builtinId="9" hidden="1"/>
    <cellStyle name="Hipervínculo visitado" xfId="93" builtinId="9" hidden="1"/>
    <cellStyle name="Hipervínculo visitado" xfId="101" builtinId="9" hidden="1"/>
    <cellStyle name="Hipervínculo visitado" xfId="100" builtinId="9" hidden="1"/>
    <cellStyle name="Hipervínculo visitado" xfId="60" builtinId="9" hidden="1"/>
    <cellStyle name="Hipervínculo visitado" xfId="66" builtinId="9" hidden="1"/>
    <cellStyle name="Hipervínculo visitado" xfId="70" builtinId="9" hidden="1"/>
    <cellStyle name="Hipervínculo visitado" xfId="76" builtinId="9" hidden="1"/>
    <cellStyle name="Hipervínculo visitado" xfId="82" builtinId="9" hidden="1"/>
    <cellStyle name="Hipervínculo visitado" xfId="86" builtinId="9" hidden="1"/>
    <cellStyle name="Hipervínculo visitado" xfId="92" builtinId="9" hidden="1"/>
    <cellStyle name="Hipervínculo visitado" xfId="98" builtinId="9" hidden="1"/>
    <cellStyle name="Hipervínculo visitado" xfId="88" builtinId="9" hidden="1"/>
    <cellStyle name="Hipervínculo visitado" xfId="72" builtinId="9" hidden="1"/>
    <cellStyle name="Hipervínculo visitado" xfId="56" builtinId="9" hidden="1"/>
    <cellStyle name="Hipervínculo visitado" xfId="46" builtinId="9" hidden="1"/>
    <cellStyle name="Hipervínculo visitado" xfId="52" builtinId="9" hidden="1"/>
    <cellStyle name="Hipervínculo visitado" xfId="48" builtinId="9" hidden="1"/>
    <cellStyle name="Hipervínculo visitado" xfId="42" builtinId="9" hidden="1"/>
    <cellStyle name="Hipervínculo visitado" xfId="36" builtinId="9" hidden="1"/>
    <cellStyle name="Hipervínculo visitado" xfId="38" builtinId="9" hidden="1"/>
    <cellStyle name="Hipervínculo visitado" xfId="40" builtinId="9" hidden="1"/>
    <cellStyle name="Hipervínculo visitado" xfId="54" builtinId="9" hidden="1"/>
    <cellStyle name="Hipervínculo visitado" xfId="50" builtinId="9" hidden="1"/>
    <cellStyle name="Hipervínculo visitado" xfId="44" builtinId="9" hidden="1"/>
    <cellStyle name="Hipervínculo visitado" xfId="64" builtinId="9" hidden="1"/>
    <cellStyle name="Hipervínculo visitado" xfId="80" builtinId="9" hidden="1"/>
    <cellStyle name="Hipervínculo visitado" xfId="96" builtinId="9" hidden="1"/>
    <cellStyle name="Hipervínculo visitado" xfId="94" builtinId="9" hidden="1"/>
    <cellStyle name="Hipervínculo visitado" xfId="90" builtinId="9" hidden="1"/>
    <cellStyle name="Hipervínculo visitado" xfId="84" builtinId="9" hidden="1"/>
    <cellStyle name="Hipervínculo visitado" xfId="78" builtinId="9" hidden="1"/>
    <cellStyle name="Hipervínculo visitado" xfId="74" builtinId="9" hidden="1"/>
    <cellStyle name="Hipervínculo visitado" xfId="68" builtinId="9" hidden="1"/>
    <cellStyle name="Hipervínculo visitado" xfId="62" builtinId="9" hidden="1"/>
    <cellStyle name="Hipervínculo visitado" xfId="58" builtinId="9" hidden="1"/>
    <cellStyle name="Hipervínculo visitado" xfId="104" builtinId="9" hidden="1"/>
    <cellStyle name="Hipervínculo visitado" xfId="97" builtinId="9" hidden="1"/>
    <cellStyle name="Hipervínculo visitado" xfId="89" builtinId="9" hidden="1"/>
    <cellStyle name="Hipervínculo visitado" xfId="81" builtinId="9" hidden="1"/>
    <cellStyle name="Hipervínculo visitado" xfId="73" builtinId="9" hidden="1"/>
    <cellStyle name="Hipervínculo visitado" xfId="65" builtinId="9" hidden="1"/>
    <cellStyle name="Hipervínculo visitado" xfId="57" builtinId="9" hidden="1"/>
    <cellStyle name="Hipervínculo visitado" xfId="49" builtinId="9" hidden="1"/>
    <cellStyle name="Hipervínculo visitado" xfId="41" builtinId="9" hidden="1"/>
    <cellStyle name="Hipervínculo visitado" xfId="14" builtinId="9" hidden="1"/>
    <cellStyle name="Hipervínculo visitado" xfId="19" builtinId="9" hidden="1"/>
    <cellStyle name="Hipervínculo visitado" xfId="24" builtinId="9" hidden="1"/>
    <cellStyle name="Hipervínculo visitado" xfId="30" builtinId="9" hidden="1"/>
    <cellStyle name="Hipervínculo visitado" xfId="33" builtinId="9" hidden="1"/>
    <cellStyle name="Hipervínculo visitado" xfId="17" builtinId="9" hidden="1"/>
    <cellStyle name="Hipervínculo visitado" xfId="10" builtinId="9" hidden="1"/>
    <cellStyle name="Hipervínculo visitado" xfId="5" builtinId="9" hidden="1"/>
    <cellStyle name="Hipervínculo visitado" xfId="3" builtinId="9" hidden="1"/>
    <cellStyle name="Hipervínculo visitado" xfId="9" builtinId="9" hidden="1"/>
    <cellStyle name="Hipervínculo visitado" xfId="63" builtinId="9" hidden="1"/>
    <cellStyle name="Hipervínculo visitado" xfId="59" builtinId="9" hidden="1"/>
    <cellStyle name="Hipervínculo visitado" xfId="55" builtinId="9" hidden="1"/>
    <cellStyle name="Hipervínculo visitado" xfId="47" builtinId="9" hidden="1"/>
    <cellStyle name="Hipervínculo visitado" xfId="43" builtinId="9" hidden="1"/>
    <cellStyle name="Hipervínculo visitado" xfId="39" builtinId="9" hidden="1"/>
    <cellStyle name="Hipervínculo visitado" xfId="15" builtinId="9" hidden="1"/>
    <cellStyle name="Hipervínculo visitado" xfId="18" builtinId="9" hidden="1"/>
    <cellStyle name="Hipervínculo visitado" xfId="20" builtinId="9" hidden="1"/>
    <cellStyle name="Hipervínculo visitado" xfId="26" builtinId="9" hidden="1"/>
    <cellStyle name="Hipervínculo visitado" xfId="28" builtinId="9" hidden="1"/>
    <cellStyle name="Hipervínculo visitado" xfId="31" builtinId="9" hidden="1"/>
    <cellStyle name="Hipervínculo visitado" xfId="29" builtinId="9" hidden="1"/>
    <cellStyle name="Hipervínculo visitado" xfId="21" builtinId="9" hidden="1"/>
    <cellStyle name="Hipervínculo visitado" xfId="13" builtinId="9" hidden="1"/>
    <cellStyle name="Hipervínculo visitado" xfId="11" builtinId="9" hidden="1"/>
    <cellStyle name="Hipervínculo visitado" xfId="8" builtinId="9" hidden="1"/>
    <cellStyle name="Hipervínculo visitado" xfId="34" builtinId="9" hidden="1"/>
    <cellStyle name="Hipervínculo visitado" xfId="23" builtinId="9" hidden="1"/>
    <cellStyle name="Hipervínculo visitado" xfId="35" builtinId="9" hidden="1"/>
    <cellStyle name="Hipervínculo visitado" xfId="51" builtinId="9" hidden="1"/>
    <cellStyle name="Hipervínculo visitado" xfId="67" builtinId="9" hidden="1"/>
    <cellStyle name="Hipervínculo visitado" xfId="91" builtinId="9" hidden="1"/>
    <cellStyle name="Hipervínculo visitado" xfId="87" builtinId="9" hidden="1"/>
    <cellStyle name="Hipervínculo visitado" xfId="79" builtinId="9" hidden="1"/>
    <cellStyle name="Hipervínculo visitado" xfId="75" builtinId="9" hidden="1"/>
    <cellStyle name="Hipervínculo visitado" xfId="71" builtinId="9" hidden="1"/>
    <cellStyle name="Hipervínculo visitado" xfId="83" builtinId="9" hidden="1"/>
    <cellStyle name="Hipervínculo visitado" xfId="99" builtinId="9" hidden="1"/>
    <cellStyle name="Hipervínculo visitado" xfId="95" builtinId="9" hidden="1"/>
    <cellStyle name="Hipervínculo visitado" xfId="103" builtinId="9" hidden="1"/>
    <cellStyle name="Hipervínculo visitado" xfId="102" builtinId="9" hidden="1"/>
    <cellStyle name="Normal" xfId="0" builtinId="0"/>
    <cellStyle name="Normal 4" xfId="2" xr:uid="{00000000-0005-0000-0000-000068000000}"/>
  </cellStyles>
  <dxfs count="0"/>
  <tableStyles count="0" defaultTableStyle="TableStyleMedium2" defaultPivotStyle="PivotStyleLight16"/>
  <colors>
    <mruColors>
      <color rgb="FF663300"/>
      <color rgb="FFFF9966"/>
      <color rgb="FFFF99FF"/>
      <color rgb="FF333399"/>
      <color rgb="FFFFCC00"/>
      <color rgb="FFFF6600"/>
      <color rgb="FF333300"/>
      <color rgb="FF0066FF"/>
      <color rgb="FF14664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22.png"/><Relationship Id="rId1" Type="http://schemas.openxmlformats.org/officeDocument/2006/relationships/image" Target="../media/image21.png"/><Relationship Id="rId5" Type="http://schemas.openxmlformats.org/officeDocument/2006/relationships/image" Target="../media/image25.png"/><Relationship Id="rId4" Type="http://schemas.openxmlformats.org/officeDocument/2006/relationships/image" Target="../media/image2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 Id="rId4" Type="http://schemas.openxmlformats.org/officeDocument/2006/relationships/image" Target="../media/image2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1.png"/><Relationship Id="rId1" Type="http://schemas.openxmlformats.org/officeDocument/2006/relationships/image" Target="../media/image3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15.png"/><Relationship Id="rId1" Type="http://schemas.openxmlformats.org/officeDocument/2006/relationships/image" Target="../media/image3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5.png"/><Relationship Id="rId1" Type="http://schemas.openxmlformats.org/officeDocument/2006/relationships/image" Target="../media/image3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image" Target="../media/image37.png"/><Relationship Id="rId1" Type="http://schemas.openxmlformats.org/officeDocument/2006/relationships/image" Target="../media/image36.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0.png"/><Relationship Id="rId1" Type="http://schemas.openxmlformats.org/officeDocument/2006/relationships/image" Target="../media/image3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2.png"/><Relationship Id="rId1" Type="http://schemas.openxmlformats.org/officeDocument/2006/relationships/image" Target="../media/image4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6.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6.png"/><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4"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19049</xdr:rowOff>
    </xdr:from>
    <xdr:to>
      <xdr:col>20</xdr:col>
      <xdr:colOff>200025</xdr:colOff>
      <xdr:row>18</xdr:row>
      <xdr:rowOff>76200</xdr:rowOff>
    </xdr:to>
    <xdr:pic>
      <xdr:nvPicPr>
        <xdr:cNvPr id="3" name="Εικόνα 2">
          <a:extLst>
            <a:ext uri="{FF2B5EF4-FFF2-40B4-BE49-F238E27FC236}">
              <a16:creationId xmlns:a16="http://schemas.microsoft.com/office/drawing/2014/main" id="{6FD26C5A-88F6-46CF-B814-ADF3D72E5826}"/>
            </a:ext>
          </a:extLst>
        </xdr:cNvPr>
        <xdr:cNvPicPr>
          <a:picLocks noChangeAspect="1"/>
        </xdr:cNvPicPr>
      </xdr:nvPicPr>
      <xdr:blipFill rotWithShape="1">
        <a:blip xmlns:r="http://schemas.openxmlformats.org/officeDocument/2006/relationships" r:embed="rId1"/>
        <a:srcRect t="18492" r="1452" b="40097"/>
        <a:stretch/>
      </xdr:blipFill>
      <xdr:spPr>
        <a:xfrm>
          <a:off x="0" y="390524"/>
          <a:ext cx="12592050" cy="30289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19050</xdr:colOff>
      <xdr:row>74</xdr:row>
      <xdr:rowOff>9525</xdr:rowOff>
    </xdr:from>
    <xdr:to>
      <xdr:col>17</xdr:col>
      <xdr:colOff>400050</xdr:colOff>
      <xdr:row>126</xdr:row>
      <xdr:rowOff>123825</xdr:rowOff>
    </xdr:to>
    <xdr:pic>
      <xdr:nvPicPr>
        <xdr:cNvPr id="2" name="Εικόνα 1" descr="https://genomevolution.org/coge/data/diags/52458/52485/html/master_52458_52485.CDS-CDS.last.tdd10.cs0.filtered.dag.all.go_D10_g5_A1.aligncoords.gcoords_ct0.w1000.sr.cs1.csoS.log.nsd.png">
          <a:extLst>
            <a:ext uri="{FF2B5EF4-FFF2-40B4-BE49-F238E27FC236}">
              <a16:creationId xmlns:a16="http://schemas.microsoft.com/office/drawing/2014/main" id="{84095502-264C-4547-91AF-102B21CF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341120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124</xdr:row>
      <xdr:rowOff>0</xdr:rowOff>
    </xdr:from>
    <xdr:to>
      <xdr:col>17</xdr:col>
      <xdr:colOff>381000</xdr:colOff>
      <xdr:row>130</xdr:row>
      <xdr:rowOff>57150</xdr:rowOff>
    </xdr:to>
    <xdr:pic>
      <xdr:nvPicPr>
        <xdr:cNvPr id="3" name="Εικόνα 2" descr="https://genomevolution.org/coge/data/diags/52458/52485/html/master_52458_52485.CDS-CDS.last.tdd10.cs0.filtered.dag.all.go_D10_g5_A1.aligncoords.gcoords_ct0.w1000.sr.cs1.csoS.log.nsd.x.png">
          <a:extLst>
            <a:ext uri="{FF2B5EF4-FFF2-40B4-BE49-F238E27FC236}">
              <a16:creationId xmlns:a16="http://schemas.microsoft.com/office/drawing/2014/main" id="{8D3764E4-308D-4683-BB86-25A35685B7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22450425"/>
          <a:ext cx="9525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74</xdr:row>
      <xdr:rowOff>152400</xdr:rowOff>
    </xdr:from>
    <xdr:to>
      <xdr:col>2</xdr:col>
      <xdr:colOff>38100</xdr:colOff>
      <xdr:row>127</xdr:row>
      <xdr:rowOff>142875</xdr:rowOff>
    </xdr:to>
    <xdr:pic>
      <xdr:nvPicPr>
        <xdr:cNvPr id="4" name="Εικόνα 3" descr="https://genomevolution.org/coge/data/diags/52458/52485/html/master_52458_52485.CDS-CDS.last.tdd10.cs0.filtered.dag.all.go_D10_g5_A1.aligncoords.gcoords_ct0.w1000.sr.cs1.csoS.log.nsd.y.png">
          <a:extLst>
            <a:ext uri="{FF2B5EF4-FFF2-40B4-BE49-F238E27FC236}">
              <a16:creationId xmlns:a16="http://schemas.microsoft.com/office/drawing/2014/main" id="{830036CB-9577-46FA-8BEA-2A578E6B6A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 y="13554075"/>
          <a:ext cx="6381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16</xdr:col>
      <xdr:colOff>381000</xdr:colOff>
      <xdr:row>195</xdr:row>
      <xdr:rowOff>114300</xdr:rowOff>
    </xdr:to>
    <xdr:pic>
      <xdr:nvPicPr>
        <xdr:cNvPr id="5" name="Εικόνα 4" descr="https://genomevolution.org/coge/data/diags/52458/52485/html/master_52458_52485.CDS-CDS.last.tdd10.cs0.filtered.dag.all.go_D10_g5_A2.aligncoords.gcoords_ct0.w1000.sr.cs1.csoS.log.nsd.png">
          <a:extLst>
            <a:ext uri="{FF2B5EF4-FFF2-40B4-BE49-F238E27FC236}">
              <a16:creationId xmlns:a16="http://schemas.microsoft.com/office/drawing/2014/main" id="{67CA3511-2233-4703-A538-1A2DB4DF32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2589847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16</xdr:col>
      <xdr:colOff>381000</xdr:colOff>
      <xdr:row>199</xdr:row>
      <xdr:rowOff>57150</xdr:rowOff>
    </xdr:to>
    <xdr:pic>
      <xdr:nvPicPr>
        <xdr:cNvPr id="6" name="Εικόνα 5" descr="https://genomevolution.org/coge/data/diags/52458/52485/html/master_52458_52485.CDS-CDS.last.tdd10.cs0.filtered.dag.all.go_D10_g5_A2.aligncoords.gcoords_ct0.w1000.sr.cs1.csoS.log.nsd.x.png">
          <a:extLst>
            <a:ext uri="{FF2B5EF4-FFF2-40B4-BE49-F238E27FC236}">
              <a16:creationId xmlns:a16="http://schemas.microsoft.com/office/drawing/2014/main" id="{E26D834B-0E68-4B72-B56A-7183C3193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34947225"/>
          <a:ext cx="9525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142</xdr:row>
      <xdr:rowOff>180975</xdr:rowOff>
    </xdr:from>
    <xdr:to>
      <xdr:col>1</xdr:col>
      <xdr:colOff>352425</xdr:colOff>
      <xdr:row>196</xdr:row>
      <xdr:rowOff>0</xdr:rowOff>
    </xdr:to>
    <xdr:pic>
      <xdr:nvPicPr>
        <xdr:cNvPr id="7" name="Εικόνα 6" descr="https://genomevolution.org/coge/data/diags/52458/52485/html/master_52458_52485.CDS-CDS.last.tdd10.cs0.filtered.dag.all.go_D10_g5_A2.aligncoords.gcoords_ct0.w1000.sr.cs1.csoS.log.nsd.y.png">
          <a:extLst>
            <a:ext uri="{FF2B5EF4-FFF2-40B4-BE49-F238E27FC236}">
              <a16:creationId xmlns:a16="http://schemas.microsoft.com/office/drawing/2014/main" id="{2ECB30FA-B4C1-40B7-B064-F22C94BF8EA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3850" y="25898475"/>
          <a:ext cx="6381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38</xdr:row>
      <xdr:rowOff>152400</xdr:rowOff>
    </xdr:from>
    <xdr:to>
      <xdr:col>15</xdr:col>
      <xdr:colOff>66675</xdr:colOff>
      <xdr:row>91</xdr:row>
      <xdr:rowOff>85725</xdr:rowOff>
    </xdr:to>
    <xdr:pic>
      <xdr:nvPicPr>
        <xdr:cNvPr id="2" name="Εικόνα 1" descr="https://genomevolution.org/coge/data/diags/37575/52458/html/master_37575_52458.CDS-CDS.last.tdd10.cs0.filtered.dag.all.go_D10_g5_A1.aligncoords.gcoords_ct0.w1000.sr.cs1.csoS.log.nsd.png">
          <a:extLst>
            <a:ext uri="{FF2B5EF4-FFF2-40B4-BE49-F238E27FC236}">
              <a16:creationId xmlns:a16="http://schemas.microsoft.com/office/drawing/2014/main" id="{D8631E95-1C18-4806-9DD5-175DF7AD6D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7262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88</xdr:row>
      <xdr:rowOff>104775</xdr:rowOff>
    </xdr:from>
    <xdr:to>
      <xdr:col>15</xdr:col>
      <xdr:colOff>66675</xdr:colOff>
      <xdr:row>91</xdr:row>
      <xdr:rowOff>0</xdr:rowOff>
    </xdr:to>
    <xdr:pic>
      <xdr:nvPicPr>
        <xdr:cNvPr id="3" name="Εικόνα 2" descr="https://genomevolution.org/coge/data/diags/37575/52458/html/master_37575_52458.CDS-CDS.last.tdd10.cs0.filtered.dag.all.go_D10_g5_A1.aligncoords.gcoords_ct0.w1000.sr.cs1.csoS.log.nsd.x.png">
          <a:extLst>
            <a:ext uri="{FF2B5EF4-FFF2-40B4-BE49-F238E27FC236}">
              <a16:creationId xmlns:a16="http://schemas.microsoft.com/office/drawing/2014/main" id="{30EF9FDB-16E6-49D0-B6FC-3929C8DCDF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573750"/>
          <a:ext cx="95250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110</xdr:row>
      <xdr:rowOff>0</xdr:rowOff>
    </xdr:from>
    <xdr:to>
      <xdr:col>17</xdr:col>
      <xdr:colOff>381000</xdr:colOff>
      <xdr:row>165</xdr:row>
      <xdr:rowOff>66675</xdr:rowOff>
    </xdr:to>
    <xdr:pic>
      <xdr:nvPicPr>
        <xdr:cNvPr id="4" name="Εικόνα 3" descr="https://genomevolution.org/coge/data/diags/37575/52458/html/master_37575_52458.CDS-CDS.last.tdd10.cs0.filtered.dag.all.go_D10_g5_A2.aligncoords.gcoords_ct0.w1000.sr.cs1.csoS.log.nsd.png">
          <a:extLst>
            <a:ext uri="{FF2B5EF4-FFF2-40B4-BE49-F238E27FC236}">
              <a16:creationId xmlns:a16="http://schemas.microsoft.com/office/drawing/2014/main" id="{3C93F4C2-E939-44B6-979F-566B6F74E36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33525" y="22459950"/>
          <a:ext cx="9525000"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160</xdr:row>
      <xdr:rowOff>0</xdr:rowOff>
    </xdr:from>
    <xdr:to>
      <xdr:col>17</xdr:col>
      <xdr:colOff>381000</xdr:colOff>
      <xdr:row>162</xdr:row>
      <xdr:rowOff>95250</xdr:rowOff>
    </xdr:to>
    <xdr:pic>
      <xdr:nvPicPr>
        <xdr:cNvPr id="5" name="Εικόνα 4" descr="https://genomevolution.org/coge/data/diags/37575/52458/html/master_37575_52458.CDS-CDS.last.tdd10.cs0.filtered.dag.all.go_D10_g5_A2.aligncoords.gcoords_ct0.w1000.sr.cs1.csoS.log.nsd.x.png">
          <a:extLst>
            <a:ext uri="{FF2B5EF4-FFF2-40B4-BE49-F238E27FC236}">
              <a16:creationId xmlns:a16="http://schemas.microsoft.com/office/drawing/2014/main" id="{F0B9D3AE-D4D8-4D1E-A601-6A6D6472D36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33525" y="31508700"/>
          <a:ext cx="9525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15</xdr:col>
      <xdr:colOff>381000</xdr:colOff>
      <xdr:row>87</xdr:row>
      <xdr:rowOff>114300</xdr:rowOff>
    </xdr:to>
    <xdr:pic>
      <xdr:nvPicPr>
        <xdr:cNvPr id="2" name="Εικόνα 1" descr="https://genomevolution.org/coge/data/diags/29349/52458/html/master_29349_52458.CDS-CDS.last.tdd10.cs0.filtered.dag.all.go_D10_g5_A1.aligncoords.gcoords_ct0.w1000.sr.cs1.csoS.log.nsd.png">
          <a:extLst>
            <a:ext uri="{FF2B5EF4-FFF2-40B4-BE49-F238E27FC236}">
              <a16:creationId xmlns:a16="http://schemas.microsoft.com/office/drawing/2014/main" id="{072FF114-0597-42A9-A330-F7FE6CF3B1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365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15</xdr:col>
      <xdr:colOff>381000</xdr:colOff>
      <xdr:row>86</xdr:row>
      <xdr:rowOff>152400</xdr:rowOff>
    </xdr:to>
    <xdr:pic>
      <xdr:nvPicPr>
        <xdr:cNvPr id="3" name="Εικόνα 2" descr="https://genomevolution.org/coge/data/diags/29349/52458/html/master_29349_52458.CDS-CDS.last.tdd10.cs0.filtered.dag.all.go_D10_g5_A1.aligncoords.gcoords_ct0.w1000.sr.cs1.csoS.log.nsd.x.png">
          <a:extLst>
            <a:ext uri="{FF2B5EF4-FFF2-40B4-BE49-F238E27FC236}">
              <a16:creationId xmlns:a16="http://schemas.microsoft.com/office/drawing/2014/main" id="{CA9856EE-0C18-4CFC-9F77-00DCFA78CC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392400"/>
          <a:ext cx="952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714375</xdr:colOff>
      <xdr:row>29</xdr:row>
      <xdr:rowOff>66675</xdr:rowOff>
    </xdr:from>
    <xdr:to>
      <xdr:col>8</xdr:col>
      <xdr:colOff>438150</xdr:colOff>
      <xdr:row>31</xdr:row>
      <xdr:rowOff>95250</xdr:rowOff>
    </xdr:to>
    <xdr:pic>
      <xdr:nvPicPr>
        <xdr:cNvPr id="2" name="Εικόνα 1" descr="https://genomevolution.org/coge/data/diags/37395/52457/html/master_37395_52457.CDS-CDS.last.tdd10.cs0.filtered.dag.all.go_D10_g5_A1.aligncoords.gcoords_ct0.w500.sr.cs1.csoS.log.nsd.png">
          <a:extLst>
            <a:ext uri="{FF2B5EF4-FFF2-40B4-BE49-F238E27FC236}">
              <a16:creationId xmlns:a16="http://schemas.microsoft.com/office/drawing/2014/main" id="{A5309775-AC79-4433-9F49-314B99790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5324475"/>
          <a:ext cx="4762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31</xdr:row>
      <xdr:rowOff>76200</xdr:rowOff>
    </xdr:from>
    <xdr:to>
      <xdr:col>8</xdr:col>
      <xdr:colOff>342900</xdr:colOff>
      <xdr:row>36</xdr:row>
      <xdr:rowOff>0</xdr:rowOff>
    </xdr:to>
    <xdr:pic>
      <xdr:nvPicPr>
        <xdr:cNvPr id="3" name="Εικόνα 2" descr="https://genomevolution.org/coge/data/diags/37395/52457/html/master_37395_52457.CDS-CDS.last.tdd10.cs0.filtered.dag.all.go_D10_g5_A1.aligncoords.gcoords_ct0.w500.sr.cs1.csoS.log.nsd.x.png">
          <a:extLst>
            <a:ext uri="{FF2B5EF4-FFF2-40B4-BE49-F238E27FC236}">
              <a16:creationId xmlns:a16="http://schemas.microsoft.com/office/drawing/2014/main" id="{961C59D1-D4E4-442C-AF58-3B7A489A81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 y="5695950"/>
          <a:ext cx="47625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48</xdr:row>
      <xdr:rowOff>0</xdr:rowOff>
    </xdr:from>
    <xdr:to>
      <xdr:col>8</xdr:col>
      <xdr:colOff>495300</xdr:colOff>
      <xdr:row>50</xdr:row>
      <xdr:rowOff>28575</xdr:rowOff>
    </xdr:to>
    <xdr:pic>
      <xdr:nvPicPr>
        <xdr:cNvPr id="4" name="Εικόνα 3" descr="https://genomevolution.org/coge/data/diags/37395/52457/html/master_37395_52457.CDS-CDS.last.tdd10.cs0.filtered.dag.all.go_D10_g5_A2.aligncoords.gcoords_ct0.w500.sr.cs1.csoS.log.nsd.png">
          <a:extLst>
            <a:ext uri="{FF2B5EF4-FFF2-40B4-BE49-F238E27FC236}">
              <a16:creationId xmlns:a16="http://schemas.microsoft.com/office/drawing/2014/main" id="{CEFCE1AB-6300-4A18-988B-FD07CE3C24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8705850"/>
          <a:ext cx="4762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590550</xdr:colOff>
      <xdr:row>50</xdr:row>
      <xdr:rowOff>38100</xdr:rowOff>
    </xdr:from>
    <xdr:to>
      <xdr:col>8</xdr:col>
      <xdr:colOff>314325</xdr:colOff>
      <xdr:row>54</xdr:row>
      <xdr:rowOff>133350</xdr:rowOff>
    </xdr:to>
    <xdr:pic>
      <xdr:nvPicPr>
        <xdr:cNvPr id="5" name="Εικόνα 4" descr="https://genomevolution.org/coge/data/diags/37395/52457/html/master_37395_52457.CDS-CDS.last.tdd10.cs0.filtered.dag.all.go_D10_g5_A2.aligncoords.gcoords_ct0.w500.sr.cs1.csoS.log.nsd.x.png">
          <a:extLst>
            <a:ext uri="{FF2B5EF4-FFF2-40B4-BE49-F238E27FC236}">
              <a16:creationId xmlns:a16="http://schemas.microsoft.com/office/drawing/2014/main" id="{64FC0826-06D6-413A-B58C-E03A0884F5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9105900"/>
          <a:ext cx="47625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15</xdr:col>
      <xdr:colOff>381000</xdr:colOff>
      <xdr:row>108</xdr:row>
      <xdr:rowOff>114300</xdr:rowOff>
    </xdr:to>
    <xdr:pic>
      <xdr:nvPicPr>
        <xdr:cNvPr id="2" name="Εικόνα 1" descr="https://genomevolution.org/coge/data/diags/23058/52457/html/master_23058_52457.CDS-CDS.last.tdd10.cs0.filtered.dag.all.go_D10_g5_A1.aligncoords.gcoords_ct0.w1000.sr.cs1.csoS.log.nsd.png">
          <a:extLst>
            <a:ext uri="{FF2B5EF4-FFF2-40B4-BE49-F238E27FC236}">
              <a16:creationId xmlns:a16="http://schemas.microsoft.com/office/drawing/2014/main" id="{B13A360B-66C5-4E1F-9908-63585ABF3D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4412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106</xdr:row>
      <xdr:rowOff>0</xdr:rowOff>
    </xdr:from>
    <xdr:to>
      <xdr:col>15</xdr:col>
      <xdr:colOff>381000</xdr:colOff>
      <xdr:row>108</xdr:row>
      <xdr:rowOff>66675</xdr:rowOff>
    </xdr:to>
    <xdr:pic>
      <xdr:nvPicPr>
        <xdr:cNvPr id="3" name="Εικόνα 2" descr="https://genomevolution.org/coge/data/diags/23058/52457/html/master_23058_52457.CDS-CDS.last.tdd10.cs0.filtered.dag.all.go_D10_g5_A1.aligncoords.gcoords_ct0.w1000.sr.cs1.csoS.log.nsd.x.png">
          <a:extLst>
            <a:ext uri="{FF2B5EF4-FFF2-40B4-BE49-F238E27FC236}">
              <a16:creationId xmlns:a16="http://schemas.microsoft.com/office/drawing/2014/main" id="{6999B336-0B6F-4E11-9709-6326FBA12B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192875"/>
          <a:ext cx="95250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9525</xdr:colOff>
      <xdr:row>78</xdr:row>
      <xdr:rowOff>180975</xdr:rowOff>
    </xdr:from>
    <xdr:to>
      <xdr:col>17</xdr:col>
      <xdr:colOff>390525</xdr:colOff>
      <xdr:row>131</xdr:row>
      <xdr:rowOff>114300</xdr:rowOff>
    </xdr:to>
    <xdr:pic>
      <xdr:nvPicPr>
        <xdr:cNvPr id="2" name="Εικόνα 1" descr="https://genomevolution.org/coge/data/diags/52457/52485/html/master_52457_52485.CDS-CDS.last.tdd10.cs0.filtered.dag.all.go_D10_g5_A1.aligncoords.gcoords_ct0.w1000.sr.cs1.csoS.log.nsd.png">
          <a:extLst>
            <a:ext uri="{FF2B5EF4-FFF2-40B4-BE49-F238E27FC236}">
              <a16:creationId xmlns:a16="http://schemas.microsoft.com/office/drawing/2014/main" id="{83B993FD-2165-4ABD-8B8B-BFA8D1704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1503997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2</xdr:col>
      <xdr:colOff>28575</xdr:colOff>
      <xdr:row>132</xdr:row>
      <xdr:rowOff>0</xdr:rowOff>
    </xdr:to>
    <xdr:pic>
      <xdr:nvPicPr>
        <xdr:cNvPr id="3" name="Εικόνα 2" descr="https://genomevolution.org/coge/data/diags/52457/52485/html/master_52457_52485.CDS-CDS.last.tdd10.cs0.filtered.dag.all.go_D10_g5_A1.aligncoords.gcoords_ct0.w1000.sr.cs1.csoS.log.nsd.y.png">
          <a:extLst>
            <a:ext uri="{FF2B5EF4-FFF2-40B4-BE49-F238E27FC236}">
              <a16:creationId xmlns:a16="http://schemas.microsoft.com/office/drawing/2014/main" id="{1DC247A7-EC72-43B6-9AE9-D0935D1058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5049500"/>
          <a:ext cx="6381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17</xdr:col>
      <xdr:colOff>381000</xdr:colOff>
      <xdr:row>135</xdr:row>
      <xdr:rowOff>57150</xdr:rowOff>
    </xdr:to>
    <xdr:pic>
      <xdr:nvPicPr>
        <xdr:cNvPr id="4" name="Εικόνα 3" descr="https://genomevolution.org/coge/data/diags/52457/52485/html/master_52457_52485.CDS-CDS.last.tdd10.cs0.filtered.dag.all.go_D10_g5_A1.aligncoords.gcoords_ct0.w1000.sr.cs1.csoS.log.nsd.x.png">
          <a:extLst>
            <a:ext uri="{FF2B5EF4-FFF2-40B4-BE49-F238E27FC236}">
              <a16:creationId xmlns:a16="http://schemas.microsoft.com/office/drawing/2014/main" id="{BCEE9E42-56DE-49E7-8862-66B9B1D33B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24574500"/>
          <a:ext cx="9525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54</xdr:row>
      <xdr:rowOff>47625</xdr:rowOff>
    </xdr:from>
    <xdr:to>
      <xdr:col>15</xdr:col>
      <xdr:colOff>390525</xdr:colOff>
      <xdr:row>106</xdr:row>
      <xdr:rowOff>161925</xdr:rowOff>
    </xdr:to>
    <xdr:pic>
      <xdr:nvPicPr>
        <xdr:cNvPr id="2" name="Εικόνα 1" descr="https://genomevolution.org/coge/data/diags/22736/52457/html/master_22736_52457.CDS-CDS.last.tdd10.cs0.filtered.dag.all.go_D10_g5_A1.aligncoords.gcoords_ct0.w1000.sr.cs1.csoS.log.nsd.png">
          <a:extLst>
            <a:ext uri="{FF2B5EF4-FFF2-40B4-BE49-F238E27FC236}">
              <a16:creationId xmlns:a16="http://schemas.microsoft.com/office/drawing/2014/main" id="{D4AD20F9-E1A9-422E-875E-F75C66A12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94410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104775</xdr:rowOff>
    </xdr:from>
    <xdr:to>
      <xdr:col>15</xdr:col>
      <xdr:colOff>381000</xdr:colOff>
      <xdr:row>106</xdr:row>
      <xdr:rowOff>142875</xdr:rowOff>
    </xdr:to>
    <xdr:pic>
      <xdr:nvPicPr>
        <xdr:cNvPr id="3" name="Εικόνα 2" descr="https://genomevolution.org/coge/data/diags/22736/52457/html/master_22736_52457.CDS-CDS.last.tdd10.cs0.filtered.dag.all.go_D10_g5_A1.aligncoords.gcoords_ct0.w1000.sr.cs1.csoS.log.nsd.x.png">
          <a:extLst>
            <a:ext uri="{FF2B5EF4-FFF2-40B4-BE49-F238E27FC236}">
              <a16:creationId xmlns:a16="http://schemas.microsoft.com/office/drawing/2014/main" id="{3CDDD644-4907-4DF9-89E6-46860FA9FB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230975"/>
          <a:ext cx="95250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15</xdr:col>
      <xdr:colOff>314325</xdr:colOff>
      <xdr:row>103</xdr:row>
      <xdr:rowOff>47625</xdr:rowOff>
    </xdr:to>
    <xdr:pic>
      <xdr:nvPicPr>
        <xdr:cNvPr id="2" name="Εικόνα 1" descr="https://genomevolution.org/coge/data/diags/29349/52457/html/master_29349_52457.CDS-CDS.last.tdd10.cs0.filtered.dag.all.go_D10_g5_A1.aligncoords.gcoords_ct0.w1000.sr.cs1.csoS.log.nsd.png">
          <a:extLst>
            <a:ext uri="{FF2B5EF4-FFF2-40B4-BE49-F238E27FC236}">
              <a16:creationId xmlns:a16="http://schemas.microsoft.com/office/drawing/2014/main" id="{2EEF3BFC-30E1-4115-85E4-1AC7DD4BD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39250"/>
          <a:ext cx="9458325" cy="945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57150</xdr:rowOff>
    </xdr:from>
    <xdr:to>
      <xdr:col>15</xdr:col>
      <xdr:colOff>381000</xdr:colOff>
      <xdr:row>103</xdr:row>
      <xdr:rowOff>28575</xdr:rowOff>
    </xdr:to>
    <xdr:pic>
      <xdr:nvPicPr>
        <xdr:cNvPr id="3" name="Εικόνα 2" descr="https://genomevolution.org/coge/data/diags/29349/52457/html/master_29349_52457.CDS-CDS.last.tdd10.cs0.filtered.dag.all.go_D10_g5_A1.aligncoords.gcoords_ct0.w1000.sr.cs1.csoS.log.nsd.x.png">
          <a:extLst>
            <a:ext uri="{FF2B5EF4-FFF2-40B4-BE49-F238E27FC236}">
              <a16:creationId xmlns:a16="http://schemas.microsoft.com/office/drawing/2014/main" id="{0F037A02-7FBB-43EB-AB86-E05EFE0409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345150"/>
          <a:ext cx="952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108857</xdr:rowOff>
    </xdr:from>
    <xdr:to>
      <xdr:col>23</xdr:col>
      <xdr:colOff>205203</xdr:colOff>
      <xdr:row>20</xdr:row>
      <xdr:rowOff>0</xdr:rowOff>
    </xdr:to>
    <xdr:pic>
      <xdr:nvPicPr>
        <xdr:cNvPr id="2" name="Εικόνα 1">
          <a:extLst>
            <a:ext uri="{FF2B5EF4-FFF2-40B4-BE49-F238E27FC236}">
              <a16:creationId xmlns:a16="http://schemas.microsoft.com/office/drawing/2014/main" id="{4AD82EB3-CFA2-4B74-83CC-B0BEBCB9BEC0}"/>
            </a:ext>
          </a:extLst>
        </xdr:cNvPr>
        <xdr:cNvPicPr>
          <a:picLocks noChangeAspect="1"/>
        </xdr:cNvPicPr>
      </xdr:nvPicPr>
      <xdr:blipFill rotWithShape="1">
        <a:blip xmlns:r="http://schemas.openxmlformats.org/officeDocument/2006/relationships" r:embed="rId1"/>
        <a:srcRect t="14511" b="39725"/>
        <a:stretch/>
      </xdr:blipFill>
      <xdr:spPr>
        <a:xfrm>
          <a:off x="0" y="289832"/>
          <a:ext cx="12959178" cy="3320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145329</xdr:colOff>
      <xdr:row>31</xdr:row>
      <xdr:rowOff>104159</xdr:rowOff>
    </xdr:from>
    <xdr:to>
      <xdr:col>30</xdr:col>
      <xdr:colOff>425856</xdr:colOff>
      <xdr:row>31</xdr:row>
      <xdr:rowOff>104159</xdr:rowOff>
    </xdr:to>
    <xdr:cxnSp macro="">
      <xdr:nvCxnSpPr>
        <xdr:cNvPr id="10" name="Ευθεία γραμμή σύνδεσης 9">
          <a:extLst>
            <a:ext uri="{FF2B5EF4-FFF2-40B4-BE49-F238E27FC236}">
              <a16:creationId xmlns:a16="http://schemas.microsoft.com/office/drawing/2014/main" id="{E9F1AF0A-A9F0-4A9A-98FC-360944E51C74}"/>
            </a:ext>
          </a:extLst>
        </xdr:cNvPr>
        <xdr:cNvCxnSpPr>
          <a:cxnSpLocks/>
        </xdr:cNvCxnSpPr>
      </xdr:nvCxnSpPr>
      <xdr:spPr>
        <a:xfrm>
          <a:off x="26420390" y="5888854"/>
          <a:ext cx="1465344" cy="0"/>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569175</xdr:colOff>
      <xdr:row>11</xdr:row>
      <xdr:rowOff>139390</xdr:rowOff>
    </xdr:from>
    <xdr:to>
      <xdr:col>5</xdr:col>
      <xdr:colOff>2182071</xdr:colOff>
      <xdr:row>27</xdr:row>
      <xdr:rowOff>23234</xdr:rowOff>
    </xdr:to>
    <xdr:pic>
      <xdr:nvPicPr>
        <xdr:cNvPr id="12" name="Εικόνα 11">
          <a:extLst>
            <a:ext uri="{FF2B5EF4-FFF2-40B4-BE49-F238E27FC236}">
              <a16:creationId xmlns:a16="http://schemas.microsoft.com/office/drawing/2014/main" id="{736ED753-840C-40FF-A41D-2FBD25CC8E2B}"/>
            </a:ext>
          </a:extLst>
        </xdr:cNvPr>
        <xdr:cNvPicPr>
          <a:picLocks noChangeAspect="1"/>
        </xdr:cNvPicPr>
      </xdr:nvPicPr>
      <xdr:blipFill rotWithShape="1">
        <a:blip xmlns:r="http://schemas.openxmlformats.org/officeDocument/2006/relationships" r:embed="rId1"/>
        <a:srcRect l="69555" t="41450" r="9284" b="28376"/>
        <a:stretch/>
      </xdr:blipFill>
      <xdr:spPr>
        <a:xfrm>
          <a:off x="8386645" y="2207012"/>
          <a:ext cx="3564359" cy="2857502"/>
        </a:xfrm>
        <a:prstGeom prst="rect">
          <a:avLst/>
        </a:prstGeom>
      </xdr:spPr>
    </xdr:pic>
    <xdr:clientData/>
  </xdr:twoCellAnchor>
  <xdr:twoCellAnchor>
    <xdr:from>
      <xdr:col>4</xdr:col>
      <xdr:colOff>557561</xdr:colOff>
      <xdr:row>12</xdr:row>
      <xdr:rowOff>151006</xdr:rowOff>
    </xdr:from>
    <xdr:to>
      <xdr:col>5</xdr:col>
      <xdr:colOff>302013</xdr:colOff>
      <xdr:row>14</xdr:row>
      <xdr:rowOff>23232</xdr:rowOff>
    </xdr:to>
    <xdr:sp macro="" textlink="">
      <xdr:nvSpPr>
        <xdr:cNvPr id="13" name="TextBox 12">
          <a:extLst>
            <a:ext uri="{FF2B5EF4-FFF2-40B4-BE49-F238E27FC236}">
              <a16:creationId xmlns:a16="http://schemas.microsoft.com/office/drawing/2014/main" id="{825872E0-E881-48D7-B5F4-8E9D755C7CB2}"/>
            </a:ext>
          </a:extLst>
        </xdr:cNvPr>
        <xdr:cNvSpPr txBox="1"/>
      </xdr:nvSpPr>
      <xdr:spPr>
        <a:xfrm>
          <a:off x="8967439" y="2404482"/>
          <a:ext cx="1103507" cy="2439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solidFill>
                <a:srgbClr val="FF0000"/>
              </a:solidFill>
              <a:latin typeface="Arial" panose="020B0604020202020204" pitchFamily="34" charset="0"/>
              <a:cs typeface="Arial" panose="020B0604020202020204" pitchFamily="34" charset="0"/>
            </a:rPr>
            <a:t>tail-to-tail</a:t>
          </a:r>
          <a:endParaRPr lang="el-GR" sz="1300" b="1">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1057042</xdr:colOff>
      <xdr:row>21</xdr:row>
      <xdr:rowOff>69695</xdr:rowOff>
    </xdr:from>
    <xdr:to>
      <xdr:col>5</xdr:col>
      <xdr:colOff>731798</xdr:colOff>
      <xdr:row>22</xdr:row>
      <xdr:rowOff>104543</xdr:rowOff>
    </xdr:to>
    <xdr:sp macro="" textlink="">
      <xdr:nvSpPr>
        <xdr:cNvPr id="17" name="TextBox 16">
          <a:extLst>
            <a:ext uri="{FF2B5EF4-FFF2-40B4-BE49-F238E27FC236}">
              <a16:creationId xmlns:a16="http://schemas.microsoft.com/office/drawing/2014/main" id="{AD30CB67-9BDB-4A2A-9166-FBABEBCB038C}"/>
            </a:ext>
          </a:extLst>
        </xdr:cNvPr>
        <xdr:cNvSpPr txBox="1"/>
      </xdr:nvSpPr>
      <xdr:spPr>
        <a:xfrm>
          <a:off x="9466920" y="3995854"/>
          <a:ext cx="1033811" cy="2207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solidFill>
                <a:srgbClr val="FF0000"/>
              </a:solidFill>
              <a:latin typeface="Arial" panose="020B0604020202020204" pitchFamily="34" charset="0"/>
              <a:cs typeface="Arial" panose="020B0604020202020204" pitchFamily="34" charset="0"/>
            </a:rPr>
            <a:t>tail-to-tail</a:t>
          </a:r>
          <a:endParaRPr lang="el-GR" sz="1300" b="1">
            <a:solidFill>
              <a:srgbClr val="FF0000"/>
            </a:solidFill>
            <a:latin typeface="Arial" panose="020B0604020202020204" pitchFamily="34" charset="0"/>
            <a:cs typeface="Arial" panose="020B0604020202020204" pitchFamily="34" charset="0"/>
          </a:endParaRPr>
        </a:p>
      </xdr:txBody>
    </xdr:sp>
    <xdr:clientData/>
  </xdr:twoCellAnchor>
  <xdr:twoCellAnchor>
    <xdr:from>
      <xdr:col>4</xdr:col>
      <xdr:colOff>906037</xdr:colOff>
      <xdr:row>17</xdr:row>
      <xdr:rowOff>139391</xdr:rowOff>
    </xdr:from>
    <xdr:to>
      <xdr:col>5</xdr:col>
      <xdr:colOff>708567</xdr:colOff>
      <xdr:row>18</xdr:row>
      <xdr:rowOff>162622</xdr:rowOff>
    </xdr:to>
    <xdr:sp macro="" textlink="">
      <xdr:nvSpPr>
        <xdr:cNvPr id="18" name="TextBox 17">
          <a:extLst>
            <a:ext uri="{FF2B5EF4-FFF2-40B4-BE49-F238E27FC236}">
              <a16:creationId xmlns:a16="http://schemas.microsoft.com/office/drawing/2014/main" id="{5DE7B1EE-C9A4-448A-A4CB-B612098FC665}"/>
            </a:ext>
          </a:extLst>
        </xdr:cNvPr>
        <xdr:cNvSpPr txBox="1"/>
      </xdr:nvSpPr>
      <xdr:spPr>
        <a:xfrm>
          <a:off x="9315915" y="3322135"/>
          <a:ext cx="1161585" cy="20908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tail-to-head</a:t>
          </a:r>
          <a:endParaRPr lang="el-GR" sz="13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270</xdr:row>
      <xdr:rowOff>0</xdr:rowOff>
    </xdr:from>
    <xdr:to>
      <xdr:col>16</xdr:col>
      <xdr:colOff>381000</xdr:colOff>
      <xdr:row>322</xdr:row>
      <xdr:rowOff>114300</xdr:rowOff>
    </xdr:to>
    <xdr:pic>
      <xdr:nvPicPr>
        <xdr:cNvPr id="2" name="Εικόνα 1" descr="https://genomevolution.org/coge/data/diags/23240/37395/html/master_23240_37395.CDS-CDS.last.tdd10.cs0.filtered.dag.all.go_D20_g10_A3.aligncoords.gcoords_ct0.w1000.sr.cs1.csoS.log.nsd.png">
          <a:extLst>
            <a:ext uri="{FF2B5EF4-FFF2-40B4-BE49-F238E27FC236}">
              <a16:creationId xmlns:a16="http://schemas.microsoft.com/office/drawing/2014/main" id="{F69E4BF7-91CB-4D95-897C-FC9F8F868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887277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320</xdr:row>
      <xdr:rowOff>0</xdr:rowOff>
    </xdr:from>
    <xdr:to>
      <xdr:col>16</xdr:col>
      <xdr:colOff>381000</xdr:colOff>
      <xdr:row>322</xdr:row>
      <xdr:rowOff>9525</xdr:rowOff>
    </xdr:to>
    <xdr:pic>
      <xdr:nvPicPr>
        <xdr:cNvPr id="3" name="Εικόνα 2" descr="https://genomevolution.org/coge/data/diags/23240/37395/html/master_23240_37395.CDS-CDS.last.tdd10.cs0.filtered.dag.all.go_D20_g10_A3.aligncoords.gcoords_ct0.w1000.sr.cs1.csoS.log.nsd.x.png">
          <a:extLst>
            <a:ext uri="{FF2B5EF4-FFF2-40B4-BE49-F238E27FC236}">
              <a16:creationId xmlns:a16="http://schemas.microsoft.com/office/drawing/2014/main" id="{B2D1BA58-C50C-4D48-A061-5D1C8D1AA3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57921525"/>
          <a:ext cx="95250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270</xdr:row>
      <xdr:rowOff>0</xdr:rowOff>
    </xdr:from>
    <xdr:to>
      <xdr:col>0</xdr:col>
      <xdr:colOff>561975</xdr:colOff>
      <xdr:row>323</xdr:row>
      <xdr:rowOff>0</xdr:rowOff>
    </xdr:to>
    <xdr:pic>
      <xdr:nvPicPr>
        <xdr:cNvPr id="4" name="Εικόνα 3" descr="https://genomevolution.org/coge/data/diags/23240/37395/html/master_23240_37395.CDS-CDS.last.tdd10.cs0.filtered.dag.all.go_D20_g10_A3.aligncoords.gcoords_ct0.w1000.sr.cs1.csoS.log.nsd.y.png">
          <a:extLst>
            <a:ext uri="{FF2B5EF4-FFF2-40B4-BE49-F238E27FC236}">
              <a16:creationId xmlns:a16="http://schemas.microsoft.com/office/drawing/2014/main" id="{9A123A68-E76A-493E-8B2A-59167C2BAC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8872775"/>
          <a:ext cx="5619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555</xdr:row>
      <xdr:rowOff>0</xdr:rowOff>
    </xdr:from>
    <xdr:to>
      <xdr:col>16</xdr:col>
      <xdr:colOff>381000</xdr:colOff>
      <xdr:row>607</xdr:row>
      <xdr:rowOff>114300</xdr:rowOff>
    </xdr:to>
    <xdr:pic>
      <xdr:nvPicPr>
        <xdr:cNvPr id="2" name="Εικόνα 1" descr="https://genomevolution.org/coge/data/diags/23058/37395/html/master_23058_37395.CDS-CDS.last.tdd10.cs0.filtered.dag.all.go_D20_g10_A3.aligncoords.gcoords_ct0.w1000.sr.cs1.csoS.log.nsd.png">
          <a:extLst>
            <a:ext uri="{FF2B5EF4-FFF2-40B4-BE49-F238E27FC236}">
              <a16:creationId xmlns:a16="http://schemas.microsoft.com/office/drawing/2014/main" id="{0A7178CA-E2F4-43AE-BF26-083602D56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045065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554</xdr:row>
      <xdr:rowOff>114300</xdr:rowOff>
    </xdr:from>
    <xdr:to>
      <xdr:col>1</xdr:col>
      <xdr:colOff>28575</xdr:colOff>
      <xdr:row>607</xdr:row>
      <xdr:rowOff>104775</xdr:rowOff>
    </xdr:to>
    <xdr:pic>
      <xdr:nvPicPr>
        <xdr:cNvPr id="3" name="Εικόνα 2" descr="https://genomevolution.org/coge/data/diags/23058/37395/html/master_23058_37395.CDS-CDS.last.tdd10.cs0.filtered.dag.all.go_D20_g10_A3.aligncoords.gcoords_ct0.w1000.sr.cs1.csoS.log.nsd.y.png">
          <a:extLst>
            <a:ext uri="{FF2B5EF4-FFF2-40B4-BE49-F238E27FC236}">
              <a16:creationId xmlns:a16="http://schemas.microsoft.com/office/drawing/2014/main" id="{0E81B828-0D68-4355-9505-1A428CBB7B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100383975"/>
          <a:ext cx="5619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605</xdr:row>
      <xdr:rowOff>0</xdr:rowOff>
    </xdr:from>
    <xdr:to>
      <xdr:col>16</xdr:col>
      <xdr:colOff>400050</xdr:colOff>
      <xdr:row>607</xdr:row>
      <xdr:rowOff>66675</xdr:rowOff>
    </xdr:to>
    <xdr:pic>
      <xdr:nvPicPr>
        <xdr:cNvPr id="4" name="Εικόνα 3" descr="https://genomevolution.org/coge/data/diags/23058/37395/html/master_23058_37395.CDS-CDS.last.tdd10.cs0.filtered.dag.all.go_D20_g10_A3.aligncoords.gcoords_ct0.w1000.sr.cs1.csoS.log.nsd.x.png">
          <a:extLst>
            <a:ext uri="{FF2B5EF4-FFF2-40B4-BE49-F238E27FC236}">
              <a16:creationId xmlns:a16="http://schemas.microsoft.com/office/drawing/2014/main" id="{82CFBFC7-76EB-4EAA-B15F-E00786F7B6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109499400"/>
          <a:ext cx="95250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219</xdr:row>
      <xdr:rowOff>0</xdr:rowOff>
    </xdr:from>
    <xdr:to>
      <xdr:col>13</xdr:col>
      <xdr:colOff>57150</xdr:colOff>
      <xdr:row>271</xdr:row>
      <xdr:rowOff>114300</xdr:rowOff>
    </xdr:to>
    <xdr:pic>
      <xdr:nvPicPr>
        <xdr:cNvPr id="2" name="Εικόνα 1" descr="https://genomevolution.org/coge/data/diags/37395/37575/html/master_37395_37575.CDS-CDS.last.tdd10.cs0.filtered.dag.all.go_D20_g10_A3.aligncoords.gcoords_ct0.w1000.sr.cs1.csoS.log.nsd.png">
          <a:extLst>
            <a:ext uri="{FF2B5EF4-FFF2-40B4-BE49-F238E27FC236}">
              <a16:creationId xmlns:a16="http://schemas.microsoft.com/office/drawing/2014/main" id="{3E6B8752-9C88-4A61-8322-F88A6C1D6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3964305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271</xdr:row>
      <xdr:rowOff>133350</xdr:rowOff>
    </xdr:from>
    <xdr:to>
      <xdr:col>13</xdr:col>
      <xdr:colOff>28575</xdr:colOff>
      <xdr:row>275</xdr:row>
      <xdr:rowOff>95250</xdr:rowOff>
    </xdr:to>
    <xdr:pic>
      <xdr:nvPicPr>
        <xdr:cNvPr id="3" name="Εικόνα 2" descr="https://genomevolution.org/coge/data/diags/37395/37575/html/master_37395_37575.CDS-CDS.last.tdd10.cs0.filtered.dag.all.go_D20_g10_A3.aligncoords.gcoords_ct0.w1000.sr.cs1.csoS.log.nsd.x.png">
          <a:extLst>
            <a:ext uri="{FF2B5EF4-FFF2-40B4-BE49-F238E27FC236}">
              <a16:creationId xmlns:a16="http://schemas.microsoft.com/office/drawing/2014/main" id="{0A03FF0A-838E-4511-A244-0B33326B9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49187100"/>
          <a:ext cx="9525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218</xdr:row>
      <xdr:rowOff>152400</xdr:rowOff>
    </xdr:from>
    <xdr:to>
      <xdr:col>1</xdr:col>
      <xdr:colOff>0</xdr:colOff>
      <xdr:row>271</xdr:row>
      <xdr:rowOff>142875</xdr:rowOff>
    </xdr:to>
    <xdr:pic>
      <xdr:nvPicPr>
        <xdr:cNvPr id="4" name="Εικόνα 3" descr="https://genomevolution.org/coge/data/diags/37395/37575/html/master_37395_37575.CDS-CDS.last.tdd10.cs0.filtered.dag.all.go_D20_g10_A3.aligncoords.gcoords_ct0.w1000.sr.cs1.csoS.log.nsd.y.png">
          <a:extLst>
            <a:ext uri="{FF2B5EF4-FFF2-40B4-BE49-F238E27FC236}">
              <a16:creationId xmlns:a16="http://schemas.microsoft.com/office/drawing/2014/main" id="{69ECF207-5A1D-4B33-82C9-9521B639D21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39614475"/>
          <a:ext cx="27622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227</xdr:row>
      <xdr:rowOff>0</xdr:rowOff>
    </xdr:from>
    <xdr:to>
      <xdr:col>16</xdr:col>
      <xdr:colOff>381000</xdr:colOff>
      <xdr:row>279</xdr:row>
      <xdr:rowOff>114300</xdr:rowOff>
    </xdr:to>
    <xdr:pic>
      <xdr:nvPicPr>
        <xdr:cNvPr id="2" name="Εικόνα 1" descr="https://genomevolution.org/coge/data/diags/29349/37395/html/master_29349_37395.CDS-CDS.last.tdd10.cs0.filtered.dag.all.go_D20_g10_A2.aligncoords.gcoords_ct0.w1000.sr.cs1.csoS.log.nsd.png">
          <a:extLst>
            <a:ext uri="{FF2B5EF4-FFF2-40B4-BE49-F238E27FC236}">
              <a16:creationId xmlns:a16="http://schemas.microsoft.com/office/drawing/2014/main" id="{252CF3C0-4D10-49F3-BFF2-7FFB3B152C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1090850"/>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561975</xdr:colOff>
      <xdr:row>280</xdr:row>
      <xdr:rowOff>0</xdr:rowOff>
    </xdr:to>
    <xdr:pic>
      <xdr:nvPicPr>
        <xdr:cNvPr id="3" name="Εικόνα 2" descr="https://genomevolution.org/coge/data/diags/29349/37395/html/master_29349_37395.CDS-CDS.last.tdd10.cs0.filtered.dag.all.go_D20_g10_A2.aligncoords.gcoords_ct0.w1000.sr.cs1.csoS.log.nsd.y.png">
          <a:extLst>
            <a:ext uri="{FF2B5EF4-FFF2-40B4-BE49-F238E27FC236}">
              <a16:creationId xmlns:a16="http://schemas.microsoft.com/office/drawing/2014/main" id="{6BC300FA-1A14-4E7F-9CB0-AB5AAC14D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090850"/>
          <a:ext cx="561975" cy="958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16</xdr:col>
      <xdr:colOff>381000</xdr:colOff>
      <xdr:row>278</xdr:row>
      <xdr:rowOff>152400</xdr:rowOff>
    </xdr:to>
    <xdr:pic>
      <xdr:nvPicPr>
        <xdr:cNvPr id="4" name="Εικόνα 3" descr="https://genomevolution.org/coge/data/diags/29349/37395/html/master_29349_37395.CDS-CDS.last.tdd10.cs0.filtered.dag.all.go_D20_g10_A2.aligncoords.gcoords_ct0.w1000.sr.cs1.csoS.log.nsd.x.png">
          <a:extLst>
            <a:ext uri="{FF2B5EF4-FFF2-40B4-BE49-F238E27FC236}">
              <a16:creationId xmlns:a16="http://schemas.microsoft.com/office/drawing/2014/main" id="{FEAE7701-C5E3-4706-B1FF-1C33112334F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0139600"/>
          <a:ext cx="952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7</xdr:col>
      <xdr:colOff>133350</xdr:colOff>
      <xdr:row>24</xdr:row>
      <xdr:rowOff>85725</xdr:rowOff>
    </xdr:to>
    <xdr:pic>
      <xdr:nvPicPr>
        <xdr:cNvPr id="2" name="Εικόνα 1" descr="https://genomevolution.org/coge/data/diags/37395/52458/html/master_37395_52458.CDS-CDS.last.tdd10.cs0.filtered.dag.all.go_D10_g5_A1.aligncoords.gcoords_ct0.w500.sr.cs1.csoS.log.nsd.png">
          <a:extLst>
            <a:ext uri="{FF2B5EF4-FFF2-40B4-BE49-F238E27FC236}">
              <a16:creationId xmlns:a16="http://schemas.microsoft.com/office/drawing/2014/main" id="{FAA2C3A7-AB61-4B20-8146-73839B558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71950"/>
          <a:ext cx="476250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104775</xdr:rowOff>
    </xdr:from>
    <xdr:to>
      <xdr:col>7</xdr:col>
      <xdr:colOff>133350</xdr:colOff>
      <xdr:row>29</xdr:row>
      <xdr:rowOff>19050</xdr:rowOff>
    </xdr:to>
    <xdr:pic>
      <xdr:nvPicPr>
        <xdr:cNvPr id="3" name="Εικόνα 2" descr="https://genomevolution.org/coge/data/diags/37395/52458/html/master_37395_52458.CDS-CDS.last.tdd10.cs0.filtered.dag.all.go_D10_g5_A1.aligncoords.gcoords_ct0.w500.sr.cs1.csoS.log.nsd.x.png">
          <a:extLst>
            <a:ext uri="{FF2B5EF4-FFF2-40B4-BE49-F238E27FC236}">
              <a16:creationId xmlns:a16="http://schemas.microsoft.com/office/drawing/2014/main" id="{73CA96FF-F9F2-4923-8441-10DD288AA0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57700"/>
          <a:ext cx="47625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43</xdr:row>
      <xdr:rowOff>114300</xdr:rowOff>
    </xdr:from>
    <xdr:to>
      <xdr:col>7</xdr:col>
      <xdr:colOff>314325</xdr:colOff>
      <xdr:row>48</xdr:row>
      <xdr:rowOff>76200</xdr:rowOff>
    </xdr:to>
    <xdr:pic>
      <xdr:nvPicPr>
        <xdr:cNvPr id="4" name="Εικόνα 3" descr="https://genomevolution.org/coge/data/diags/37395/52458/html/master_37395_52458.CDS-CDS.last.tdd10.cs0.filtered.dag.all.go_D10_g5_A2.aligncoords.gcoords_ct0.w500.sr.cs1.csoS.log.nsd.x.png">
          <a:extLst>
            <a:ext uri="{FF2B5EF4-FFF2-40B4-BE49-F238E27FC236}">
              <a16:creationId xmlns:a16="http://schemas.microsoft.com/office/drawing/2014/main" id="{60476B5A-1BB1-47BB-B324-ADFFCE3CB8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7915275"/>
          <a:ext cx="47625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42</xdr:row>
      <xdr:rowOff>9525</xdr:rowOff>
    </xdr:from>
    <xdr:to>
      <xdr:col>7</xdr:col>
      <xdr:colOff>295275</xdr:colOff>
      <xdr:row>43</xdr:row>
      <xdr:rowOff>104742</xdr:rowOff>
    </xdr:to>
    <xdr:pic>
      <xdr:nvPicPr>
        <xdr:cNvPr id="5" name="Εικόνα 4">
          <a:extLst>
            <a:ext uri="{FF2B5EF4-FFF2-40B4-BE49-F238E27FC236}">
              <a16:creationId xmlns:a16="http://schemas.microsoft.com/office/drawing/2014/main" id="{FB08FBB9-5EB3-4211-AE5C-0C7DFA1F92B1}"/>
            </a:ext>
          </a:extLst>
        </xdr:cNvPr>
        <xdr:cNvPicPr>
          <a:picLocks noChangeAspect="1"/>
        </xdr:cNvPicPr>
      </xdr:nvPicPr>
      <xdr:blipFill>
        <a:blip xmlns:r="http://schemas.openxmlformats.org/officeDocument/2006/relationships" r:embed="rId3"/>
        <a:stretch>
          <a:fillRect/>
        </a:stretch>
      </xdr:blipFill>
      <xdr:spPr>
        <a:xfrm>
          <a:off x="133350" y="7629525"/>
          <a:ext cx="4791075" cy="2761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107</xdr:row>
      <xdr:rowOff>66675</xdr:rowOff>
    </xdr:from>
    <xdr:to>
      <xdr:col>15</xdr:col>
      <xdr:colOff>381000</xdr:colOff>
      <xdr:row>160</xdr:row>
      <xdr:rowOff>0</xdr:rowOff>
    </xdr:to>
    <xdr:pic>
      <xdr:nvPicPr>
        <xdr:cNvPr id="2" name="Εικόνα 1" descr="https://genomevolution.org/coge/data/diags/23058/52458/html/master_23058_52458.CDS-CDS.last.tdd10.cs0.filtered.dag.all.go_D10_g5_A1.aligncoords.gcoords_ct0.w1000.sr.cs1.csoS.log.nsd.png">
          <a:extLst>
            <a:ext uri="{FF2B5EF4-FFF2-40B4-BE49-F238E27FC236}">
              <a16:creationId xmlns:a16="http://schemas.microsoft.com/office/drawing/2014/main" id="{6ECF1F4C-6E89-4F02-BCA0-BA90C38059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4052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157</xdr:row>
      <xdr:rowOff>95250</xdr:rowOff>
    </xdr:from>
    <xdr:to>
      <xdr:col>15</xdr:col>
      <xdr:colOff>381000</xdr:colOff>
      <xdr:row>159</xdr:row>
      <xdr:rowOff>161925</xdr:rowOff>
    </xdr:to>
    <xdr:pic>
      <xdr:nvPicPr>
        <xdr:cNvPr id="3" name="Εικόνα 2" descr="https://genomevolution.org/coge/data/diags/23058/52458/html/master_23058_52458.CDS-CDS.last.tdd10.cs0.filtered.dag.all.go_D10_g5_A1.aligncoords.gcoords_ct0.w1000.sr.cs1.csoS.log.nsd.x.png">
          <a:extLst>
            <a:ext uri="{FF2B5EF4-FFF2-40B4-BE49-F238E27FC236}">
              <a16:creationId xmlns:a16="http://schemas.microsoft.com/office/drawing/2014/main" id="{F9866CF5-575D-41F4-A26A-566FEB2BB1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17850"/>
          <a:ext cx="95250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191</xdr:row>
      <xdr:rowOff>0</xdr:rowOff>
    </xdr:from>
    <xdr:to>
      <xdr:col>15</xdr:col>
      <xdr:colOff>381000</xdr:colOff>
      <xdr:row>243</xdr:row>
      <xdr:rowOff>114300</xdr:rowOff>
    </xdr:to>
    <xdr:pic>
      <xdr:nvPicPr>
        <xdr:cNvPr id="4" name="Εικόνα 3" descr="https://genomevolution.org/coge/data/diags/23058/52458/html/master_23058_52458.CDS-CDS.last.tdd10.cs0.filtered.dag.all.go_D10_g5_A2.aligncoords.gcoords_ct0.w1000.sr.cs1.csoS.log.nsd.png">
          <a:extLst>
            <a:ext uri="{FF2B5EF4-FFF2-40B4-BE49-F238E27FC236}">
              <a16:creationId xmlns:a16="http://schemas.microsoft.com/office/drawing/2014/main" id="{96E76D19-279F-4BE3-8A29-149CB0F858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4585275"/>
          <a:ext cx="9525000"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241</xdr:row>
      <xdr:rowOff>0</xdr:rowOff>
    </xdr:from>
    <xdr:to>
      <xdr:col>15</xdr:col>
      <xdr:colOff>381000</xdr:colOff>
      <xdr:row>243</xdr:row>
      <xdr:rowOff>66675</xdr:rowOff>
    </xdr:to>
    <xdr:pic>
      <xdr:nvPicPr>
        <xdr:cNvPr id="5" name="Εικόνα 4" descr="https://genomevolution.org/coge/data/diags/23058/52458/html/master_23058_52458.CDS-CDS.last.tdd10.cs0.filtered.dag.all.go_D10_g5_A2.aligncoords.gcoords_ct0.w1000.sr.cs1.csoS.log.nsd.x.png">
          <a:extLst>
            <a:ext uri="{FF2B5EF4-FFF2-40B4-BE49-F238E27FC236}">
              <a16:creationId xmlns:a16="http://schemas.microsoft.com/office/drawing/2014/main" id="{6A336C55-0C09-4891-BE2B-590A24921DE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3634025"/>
          <a:ext cx="95250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genome.ucsc.edu/cgi-bin/hgTracks?hgsid=646773029_UthsaANuAgWAIvyE8C6JqLiNdlDY&amp;db=hg38&amp;position=chr20%3A3070479-3070517" TargetMode="External"/><Relationship Id="rId2" Type="http://schemas.openxmlformats.org/officeDocument/2006/relationships/hyperlink" Target="https://genome.ucsc.edu/cgi-bin/hgTracks?hgsid=646773029_UthsaANuAgWAIvyE8C6JqLiNdlDY&amp;db=hg38&amp;position=chr20%3A3070821-3071103" TargetMode="External"/><Relationship Id="rId1" Type="http://schemas.openxmlformats.org/officeDocument/2006/relationships/hyperlink" Target="https://genome.ucsc.edu/cgi-bin/hgTracks?hgsid=646773029_UthsaANuAgWAIvyE8C6JqLiNdlDY&amp;db=hg38&amp;position=chr20%3A3075296-3075470" TargetMode="External"/><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hyperlink" Target="https://genome.ucsc.edu/cgi-bin/hgTracks?hgsid=646773029_UthsaANuAgWAIvyE8C6JqLiNdlDY&amp;db=hg38&amp;position=chr20%3A3070131-3070181"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ensembl.org/Homo_sapiens/Gene/Compara_Tree?collapse=1407098156%2C1407097717%2C1407098293;db=core;g=ENSG00000199179;gtr=genus;r=12:62603686-62603769;t=ENST00000362309" TargetMode="External"/><Relationship Id="rId2" Type="http://schemas.openxmlformats.org/officeDocument/2006/relationships/hyperlink" Target="http://people.csail.mit.edu/akiezun/microRNAviewer/all_let-7i-align.html" TargetMode="External"/><Relationship Id="rId1" Type="http://schemas.openxmlformats.org/officeDocument/2006/relationships/hyperlink" Target="http://people.csail.mit.edu/akiezun/microRNAviewer/all_let-7.html" TargetMode="External"/><Relationship Id="rId4"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hyperlink" Target="https://genomevolution.org/r/13dg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genomevolution.org/r/13deh"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genomevolution.org/r/13clu"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genomevolution.org/r/13csx"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hyperlink" Target="https://genomevolution.org/r/10lzp"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genomevolution.org/r/144ie"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genomevolution.org/r/144le" TargetMode="External"/><Relationship Id="rId1" Type="http://schemas.openxmlformats.org/officeDocument/2006/relationships/hyperlink" Target="https://genomevolution.org/r/144lf"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genomevolution.org/r/147fe" TargetMode="External"/><Relationship Id="rId1" Type="http://schemas.openxmlformats.org/officeDocument/2006/relationships/hyperlink" Target="https://genomevolution.org/r/147ev"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genomevolution.org/r/144i2" TargetMode="External"/><Relationship Id="rId1" Type="http://schemas.openxmlformats.org/officeDocument/2006/relationships/hyperlink" Target="https://genomevolution.org/r/144i8"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hyperlink" Target="https://genomevolution.org/r/144lc" TargetMode="External"/><Relationship Id="rId1" Type="http://schemas.openxmlformats.org/officeDocument/2006/relationships/hyperlink" Target="https://genomevolution.org/r/144l9" TargetMode="Externa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genomevolution.org/r/147f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genomevolution.org/r/144li"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genomevolution.org/r/147fh"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genomevolution.org/r/144md"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genomevolution.org/r/144l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nsembl.org/id/ENSCAFG00000000339" TargetMode="External"/><Relationship Id="rId13" Type="http://schemas.openxmlformats.org/officeDocument/2006/relationships/printerSettings" Target="../printerSettings/printerSettings5.bin"/><Relationship Id="rId3" Type="http://schemas.openxmlformats.org/officeDocument/2006/relationships/hyperlink" Target="http://www.ensembl.org/id/ENSMMUG00000000549" TargetMode="External"/><Relationship Id="rId7" Type="http://schemas.openxmlformats.org/officeDocument/2006/relationships/hyperlink" Target="http://www.ensembl.org/id/ENSBTAG00000007175" TargetMode="External"/><Relationship Id="rId12" Type="http://schemas.openxmlformats.org/officeDocument/2006/relationships/hyperlink" Target="http://www.ensembl.org/id/ENSLOCG00000001076" TargetMode="External"/><Relationship Id="rId2" Type="http://schemas.openxmlformats.org/officeDocument/2006/relationships/hyperlink" Target="http://www.ensembl.org/id/ENSPTRG00000005167" TargetMode="External"/><Relationship Id="rId1" Type="http://schemas.openxmlformats.org/officeDocument/2006/relationships/hyperlink" Target="http://www.ensembl.org/id/ENSG00000166148" TargetMode="External"/><Relationship Id="rId6" Type="http://schemas.openxmlformats.org/officeDocument/2006/relationships/hyperlink" Target="http://www.ensembl.org/id/ENSMUSG00000020123" TargetMode="External"/><Relationship Id="rId11" Type="http://schemas.openxmlformats.org/officeDocument/2006/relationships/hyperlink" Target="http://www.ensembl.org/id/ENSTGUG00000005614" TargetMode="External"/><Relationship Id="rId5" Type="http://schemas.openxmlformats.org/officeDocument/2006/relationships/hyperlink" Target="http://www.ensembl.org/id/ENSMICG00000038397" TargetMode="External"/><Relationship Id="rId10" Type="http://schemas.openxmlformats.org/officeDocument/2006/relationships/hyperlink" Target="http://www.ensembl.org/id/ENSDARG00000077083" TargetMode="External"/><Relationship Id="rId4" Type="http://schemas.openxmlformats.org/officeDocument/2006/relationships/hyperlink" Target="http://www.ensembl.org/id/ENSCJAG00000006111" TargetMode="External"/><Relationship Id="rId9" Type="http://schemas.openxmlformats.org/officeDocument/2006/relationships/hyperlink" Target="http://www.ensembl.org/id/ENSONIG0000000887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ensembl.org/id/ENSGALG00000000788" TargetMode="External"/><Relationship Id="rId3" Type="http://schemas.openxmlformats.org/officeDocument/2006/relationships/hyperlink" Target="http://www.ensembl.org/id/ENSGGOG00000013058" TargetMode="External"/><Relationship Id="rId7" Type="http://schemas.openxmlformats.org/officeDocument/2006/relationships/hyperlink" Target="http://www.ensembl.org/id/ENSCAFG00000010214" TargetMode="External"/><Relationship Id="rId2" Type="http://schemas.openxmlformats.org/officeDocument/2006/relationships/hyperlink" Target="http://www.ensembl.org/id/ENSPTRG00000023708" TargetMode="External"/><Relationship Id="rId1" Type="http://schemas.openxmlformats.org/officeDocument/2006/relationships/hyperlink" Target="http://www.ensembl.org/id/ENSG00000198049" TargetMode="External"/><Relationship Id="rId6" Type="http://schemas.openxmlformats.org/officeDocument/2006/relationships/hyperlink" Target="http://www.ensembl.org/id/ENSBTAG00000017301" TargetMode="External"/><Relationship Id="rId5" Type="http://schemas.openxmlformats.org/officeDocument/2006/relationships/hyperlink" Target="http://www.ensembl.org/id/ENSMUSG00000026432" TargetMode="External"/><Relationship Id="rId4" Type="http://schemas.openxmlformats.org/officeDocument/2006/relationships/hyperlink" Target="http://www.ensembl.org/id/ENSMMUG00000002255"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ensembl.org/id/ENSONIG00000019049" TargetMode="External"/><Relationship Id="rId3" Type="http://schemas.openxmlformats.org/officeDocument/2006/relationships/hyperlink" Target="http://www.ensembl.org/id/ENSGGOG00000027387" TargetMode="External"/><Relationship Id="rId7" Type="http://schemas.openxmlformats.org/officeDocument/2006/relationships/hyperlink" Target="http://www.ensembl.org/id/ENSCAFG00000019402" TargetMode="External"/><Relationship Id="rId2" Type="http://schemas.openxmlformats.org/officeDocument/2006/relationships/hyperlink" Target="http://www.ensembl.org/id/ENSPTRG00000033849" TargetMode="External"/><Relationship Id="rId1" Type="http://schemas.openxmlformats.org/officeDocument/2006/relationships/hyperlink" Target="http://www.ensembl.org/id/ENSG00000126895" TargetMode="External"/><Relationship Id="rId6" Type="http://schemas.openxmlformats.org/officeDocument/2006/relationships/hyperlink" Target="http://www.ensembl.org/id/ENSBTAG00000047138" TargetMode="External"/><Relationship Id="rId5" Type="http://schemas.openxmlformats.org/officeDocument/2006/relationships/hyperlink" Target="http://www.ensembl.org/id/ENSMUSG00000031390" TargetMode="External"/><Relationship Id="rId10" Type="http://schemas.openxmlformats.org/officeDocument/2006/relationships/printerSettings" Target="../printerSettings/printerSettings7.bin"/><Relationship Id="rId4" Type="http://schemas.openxmlformats.org/officeDocument/2006/relationships/hyperlink" Target="http://www.ensembl.org/id/ENSMICG00000037091" TargetMode="External"/><Relationship Id="rId9" Type="http://schemas.openxmlformats.org/officeDocument/2006/relationships/hyperlink" Target="http://www.ensembl.org/id/ENSLACG00000014898"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ensembl.org/id/ENSDARG00000077083" TargetMode="External"/><Relationship Id="rId1" Type="http://schemas.openxmlformats.org/officeDocument/2006/relationships/hyperlink" Target="http://www.ensembl.org/id/ENSG00000166148"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
  <sheetViews>
    <sheetView topLeftCell="C1" workbookViewId="0">
      <selection activeCell="E38" sqref="E38"/>
    </sheetView>
  </sheetViews>
  <sheetFormatPr baseColWidth="10" defaultColWidth="8.81640625" defaultRowHeight="14.5" x14ac:dyDescent="0.35"/>
  <cols>
    <col min="1" max="1" width="17" customWidth="1"/>
    <col min="2" max="2" width="29.453125" customWidth="1"/>
    <col min="3" max="3" width="58.453125" customWidth="1"/>
    <col min="4" max="4" width="40.453125" customWidth="1"/>
    <col min="5" max="5" width="35.453125" customWidth="1"/>
  </cols>
  <sheetData>
    <row r="1" spans="1:5" s="3" customFormat="1" ht="14" x14ac:dyDescent="0.3">
      <c r="A1" s="3" t="s">
        <v>0</v>
      </c>
    </row>
    <row r="2" spans="1:5" x14ac:dyDescent="0.35">
      <c r="A2" s="3" t="s">
        <v>1</v>
      </c>
      <c r="B2" s="1418"/>
      <c r="C2" s="1418"/>
      <c r="D2" s="1418"/>
      <c r="E2" s="1418"/>
    </row>
    <row r="3" spans="1:5" x14ac:dyDescent="0.35">
      <c r="A3" s="3"/>
      <c r="B3" s="1418"/>
      <c r="C3" s="1418"/>
      <c r="D3" s="1418"/>
      <c r="E3" s="1418"/>
    </row>
    <row r="4" spans="1:5" x14ac:dyDescent="0.35">
      <c r="A4" s="175" t="s">
        <v>2</v>
      </c>
      <c r="B4" s="163" t="s">
        <v>3</v>
      </c>
      <c r="C4" s="151" t="s">
        <v>4</v>
      </c>
      <c r="D4" s="151" t="s">
        <v>5</v>
      </c>
      <c r="E4" s="151" t="s">
        <v>6</v>
      </c>
    </row>
    <row r="5" spans="1:5" x14ac:dyDescent="0.35">
      <c r="A5" s="176" t="s">
        <v>7</v>
      </c>
      <c r="B5" s="164" t="s">
        <v>8</v>
      </c>
      <c r="C5" s="153" t="s">
        <v>9</v>
      </c>
      <c r="D5" s="153" t="s">
        <v>10</v>
      </c>
      <c r="E5" s="153" t="s">
        <v>11</v>
      </c>
    </row>
    <row r="6" spans="1:5" ht="29.5" x14ac:dyDescent="0.45">
      <c r="A6" s="177"/>
      <c r="B6" s="165"/>
      <c r="C6" s="153" t="s">
        <v>12</v>
      </c>
      <c r="D6" s="153" t="s">
        <v>13</v>
      </c>
      <c r="E6" s="153" t="s">
        <v>14</v>
      </c>
    </row>
    <row r="7" spans="1:5" ht="22.5" x14ac:dyDescent="0.45">
      <c r="A7" s="177"/>
      <c r="B7" s="165"/>
      <c r="C7" s="153" t="s">
        <v>15</v>
      </c>
      <c r="D7" s="153" t="s">
        <v>16</v>
      </c>
      <c r="E7" s="153" t="s">
        <v>17</v>
      </c>
    </row>
    <row r="8" spans="1:5" ht="22.5" x14ac:dyDescent="0.45">
      <c r="A8" s="177"/>
      <c r="B8" s="165"/>
      <c r="C8" s="153" t="s">
        <v>18</v>
      </c>
      <c r="D8" s="153" t="s">
        <v>19</v>
      </c>
      <c r="E8" s="153" t="s">
        <v>20</v>
      </c>
    </row>
    <row r="9" spans="1:5" ht="22.5" x14ac:dyDescent="0.45">
      <c r="A9" s="177"/>
      <c r="B9" s="165"/>
      <c r="C9" s="153" t="s">
        <v>21</v>
      </c>
      <c r="D9" s="153" t="s">
        <v>22</v>
      </c>
      <c r="E9" s="153" t="s">
        <v>23</v>
      </c>
    </row>
    <row r="10" spans="1:5" ht="29.5" x14ac:dyDescent="0.45">
      <c r="A10" s="177"/>
      <c r="B10" s="165"/>
      <c r="C10" s="153" t="s">
        <v>24</v>
      </c>
      <c r="D10" s="153" t="s">
        <v>25</v>
      </c>
      <c r="E10" s="153" t="s">
        <v>26</v>
      </c>
    </row>
    <row r="11" spans="1:5" ht="22.5" x14ac:dyDescent="0.45">
      <c r="A11" s="177"/>
      <c r="B11" s="165"/>
      <c r="C11" s="153" t="s">
        <v>27</v>
      </c>
      <c r="D11" s="153" t="s">
        <v>28</v>
      </c>
      <c r="E11" s="153" t="s">
        <v>29</v>
      </c>
    </row>
    <row r="12" spans="1:5" ht="22.5" x14ac:dyDescent="0.45">
      <c r="A12" s="177"/>
      <c r="B12" s="165"/>
      <c r="C12" s="153" t="s">
        <v>30</v>
      </c>
      <c r="D12" s="153" t="s">
        <v>31</v>
      </c>
      <c r="E12" s="153" t="s">
        <v>32</v>
      </c>
    </row>
    <row r="13" spans="1:5" ht="22.5" x14ac:dyDescent="0.45">
      <c r="A13" s="177"/>
      <c r="B13" s="165"/>
      <c r="C13" s="153" t="s">
        <v>33</v>
      </c>
      <c r="D13" s="153" t="s">
        <v>34</v>
      </c>
      <c r="E13" s="153" t="s">
        <v>35</v>
      </c>
    </row>
    <row r="14" spans="1:5" ht="29.5" x14ac:dyDescent="0.45">
      <c r="A14" s="177"/>
      <c r="B14" s="165"/>
      <c r="C14" s="153" t="s">
        <v>36</v>
      </c>
      <c r="D14" s="153" t="s">
        <v>37</v>
      </c>
      <c r="E14" s="153" t="s">
        <v>38</v>
      </c>
    </row>
    <row r="15" spans="1:5" ht="22.5" x14ac:dyDescent="0.45">
      <c r="A15" s="177"/>
      <c r="B15" s="165"/>
      <c r="C15" s="153" t="s">
        <v>39</v>
      </c>
      <c r="D15" s="153" t="s">
        <v>40</v>
      </c>
      <c r="E15" s="153" t="s">
        <v>41</v>
      </c>
    </row>
    <row r="16" spans="1:5" ht="22.5" x14ac:dyDescent="0.45">
      <c r="A16" s="177"/>
      <c r="B16" s="165"/>
      <c r="C16" s="153" t="s">
        <v>42</v>
      </c>
      <c r="D16" s="153" t="s">
        <v>43</v>
      </c>
      <c r="E16" s="153" t="s">
        <v>44</v>
      </c>
    </row>
    <row r="17" spans="1:5" ht="22.5" x14ac:dyDescent="0.45">
      <c r="A17" s="177"/>
      <c r="B17" s="165"/>
      <c r="C17" s="153" t="s">
        <v>45</v>
      </c>
      <c r="D17" s="153" t="s">
        <v>46</v>
      </c>
      <c r="E17" s="153" t="s">
        <v>47</v>
      </c>
    </row>
    <row r="18" spans="1:5" s="691" customFormat="1" ht="22.5" x14ac:dyDescent="0.45">
      <c r="A18" s="177"/>
      <c r="B18" s="165"/>
      <c r="C18" s="153" t="s">
        <v>48</v>
      </c>
      <c r="D18" s="153" t="s">
        <v>49</v>
      </c>
      <c r="E18" s="153" t="s">
        <v>50</v>
      </c>
    </row>
    <row r="19" spans="1:5" ht="29.5" x14ac:dyDescent="0.45">
      <c r="A19" s="177"/>
      <c r="B19" s="165"/>
      <c r="C19" s="153" t="s">
        <v>51</v>
      </c>
      <c r="D19" s="153" t="s">
        <v>52</v>
      </c>
      <c r="E19" s="153" t="s">
        <v>53</v>
      </c>
    </row>
    <row r="20" spans="1:5" ht="29.5" x14ac:dyDescent="0.45">
      <c r="A20" s="177"/>
      <c r="B20" s="166"/>
      <c r="C20" s="153" t="s">
        <v>54</v>
      </c>
      <c r="D20" s="153" t="s">
        <v>55</v>
      </c>
      <c r="E20" s="153" t="s">
        <v>56</v>
      </c>
    </row>
    <row r="21" spans="1:5" x14ac:dyDescent="0.35">
      <c r="A21" s="177"/>
      <c r="B21" s="167" t="s">
        <v>57</v>
      </c>
      <c r="C21" s="155" t="s">
        <v>58</v>
      </c>
      <c r="D21" s="155" t="s">
        <v>59</v>
      </c>
      <c r="E21" s="155" t="s">
        <v>60</v>
      </c>
    </row>
    <row r="22" spans="1:5" ht="29.5" x14ac:dyDescent="0.45">
      <c r="A22" s="177"/>
      <c r="B22" s="168"/>
      <c r="C22" s="155" t="s">
        <v>61</v>
      </c>
      <c r="D22" s="155" t="s">
        <v>62</v>
      </c>
      <c r="E22" s="155" t="s">
        <v>63</v>
      </c>
    </row>
    <row r="23" spans="1:5" ht="29.5" x14ac:dyDescent="0.45">
      <c r="A23" s="177"/>
      <c r="B23" s="169"/>
      <c r="C23" s="155" t="s">
        <v>64</v>
      </c>
      <c r="D23" s="155" t="s">
        <v>65</v>
      </c>
      <c r="E23" s="155" t="s">
        <v>66</v>
      </c>
    </row>
    <row r="24" spans="1:5" x14ac:dyDescent="0.35">
      <c r="A24" s="177"/>
      <c r="B24" s="170" t="s">
        <v>67</v>
      </c>
      <c r="C24" s="156" t="s">
        <v>68</v>
      </c>
      <c r="D24" s="156" t="s">
        <v>69</v>
      </c>
      <c r="E24" s="156" t="s">
        <v>70</v>
      </c>
    </row>
    <row r="25" spans="1:5" ht="22.5" x14ac:dyDescent="0.45">
      <c r="A25" s="177"/>
      <c r="B25" s="171"/>
      <c r="C25" s="156" t="s">
        <v>71</v>
      </c>
      <c r="D25" s="156" t="s">
        <v>72</v>
      </c>
      <c r="E25" s="156" t="s">
        <v>73</v>
      </c>
    </row>
    <row r="26" spans="1:5" ht="22.5" x14ac:dyDescent="0.45">
      <c r="A26" s="177"/>
      <c r="B26" s="172"/>
      <c r="C26" s="156" t="s">
        <v>74</v>
      </c>
      <c r="D26" s="156" t="s">
        <v>75</v>
      </c>
      <c r="E26" s="156" t="s">
        <v>76</v>
      </c>
    </row>
    <row r="27" spans="1:5" ht="28.5" x14ac:dyDescent="0.35">
      <c r="A27" s="177"/>
      <c r="B27" s="151" t="s">
        <v>77</v>
      </c>
      <c r="C27" s="157" t="s">
        <v>78</v>
      </c>
      <c r="D27" s="157" t="s">
        <v>79</v>
      </c>
      <c r="E27" s="157" t="s">
        <v>80</v>
      </c>
    </row>
    <row r="28" spans="1:5" x14ac:dyDescent="0.35">
      <c r="A28" s="177"/>
      <c r="B28" s="152" t="s">
        <v>81</v>
      </c>
      <c r="C28" s="153" t="s">
        <v>82</v>
      </c>
      <c r="D28" s="153" t="s">
        <v>83</v>
      </c>
      <c r="E28" s="153" t="s">
        <v>84</v>
      </c>
    </row>
    <row r="29" spans="1:5" x14ac:dyDescent="0.35">
      <c r="A29" s="177" t="s">
        <v>85</v>
      </c>
      <c r="B29" s="167" t="s">
        <v>86</v>
      </c>
      <c r="C29" s="155" t="s">
        <v>87</v>
      </c>
      <c r="D29" s="155" t="s">
        <v>88</v>
      </c>
      <c r="E29" s="155" t="s">
        <v>89</v>
      </c>
    </row>
    <row r="30" spans="1:5" s="1352" customFormat="1" x14ac:dyDescent="0.35">
      <c r="A30" s="177"/>
      <c r="B30" s="1353"/>
      <c r="C30" s="155" t="s">
        <v>90</v>
      </c>
      <c r="D30" s="155" t="s">
        <v>91</v>
      </c>
      <c r="E30" s="155" t="s">
        <v>92</v>
      </c>
    </row>
    <row r="31" spans="1:5" ht="22.5" x14ac:dyDescent="0.45">
      <c r="A31" s="177"/>
      <c r="B31" s="168"/>
      <c r="C31" s="155" t="s">
        <v>93</v>
      </c>
      <c r="D31" s="155" t="s">
        <v>94</v>
      </c>
      <c r="E31" s="155" t="s">
        <v>95</v>
      </c>
    </row>
    <row r="32" spans="1:5" ht="22.5" x14ac:dyDescent="0.45">
      <c r="A32" s="177"/>
      <c r="B32" s="168"/>
      <c r="C32" s="155" t="s">
        <v>96</v>
      </c>
      <c r="D32" s="155" t="s">
        <v>97</v>
      </c>
      <c r="E32" s="155" t="s">
        <v>98</v>
      </c>
    </row>
    <row r="33" spans="1:5" ht="29.5" x14ac:dyDescent="0.45">
      <c r="A33" s="177"/>
      <c r="B33" s="168"/>
      <c r="C33" s="155" t="s">
        <v>99</v>
      </c>
      <c r="D33" s="155" t="s">
        <v>100</v>
      </c>
      <c r="E33" s="155" t="s">
        <v>101</v>
      </c>
    </row>
    <row r="34" spans="1:5" ht="22.5" x14ac:dyDescent="0.45">
      <c r="A34" s="177"/>
      <c r="B34" s="169"/>
      <c r="C34" s="155" t="s">
        <v>102</v>
      </c>
      <c r="D34" s="155" t="s">
        <v>103</v>
      </c>
      <c r="E34" s="155" t="s">
        <v>104</v>
      </c>
    </row>
    <row r="35" spans="1:5" x14ac:dyDescent="0.35">
      <c r="A35" s="177"/>
      <c r="B35" s="151" t="s">
        <v>105</v>
      </c>
      <c r="C35" s="157" t="s">
        <v>106</v>
      </c>
      <c r="D35" s="157" t="s">
        <v>107</v>
      </c>
      <c r="E35" s="157" t="s">
        <v>108</v>
      </c>
    </row>
    <row r="36" spans="1:5" x14ac:dyDescent="0.35">
      <c r="A36" s="177"/>
      <c r="B36" s="158" t="s">
        <v>109</v>
      </c>
      <c r="C36" s="159" t="s">
        <v>110</v>
      </c>
      <c r="D36" s="159" t="s">
        <v>111</v>
      </c>
      <c r="E36" s="159" t="s">
        <v>112</v>
      </c>
    </row>
    <row r="37" spans="1:5" x14ac:dyDescent="0.35">
      <c r="A37" s="177"/>
      <c r="B37" s="173" t="s">
        <v>113</v>
      </c>
      <c r="C37" s="161" t="s">
        <v>114</v>
      </c>
      <c r="D37" s="161" t="s">
        <v>115</v>
      </c>
      <c r="E37" s="161" t="s">
        <v>116</v>
      </c>
    </row>
    <row r="38" spans="1:5" ht="22.5" x14ac:dyDescent="0.45">
      <c r="A38" s="177"/>
      <c r="B38" s="174"/>
      <c r="C38" s="161" t="s">
        <v>117</v>
      </c>
      <c r="D38" s="161" t="s">
        <v>118</v>
      </c>
      <c r="E38" s="161" t="s">
        <v>119</v>
      </c>
    </row>
    <row r="39" spans="1:5" x14ac:dyDescent="0.35">
      <c r="A39" s="178"/>
      <c r="B39" s="152" t="s">
        <v>120</v>
      </c>
      <c r="C39" s="153" t="s">
        <v>121</v>
      </c>
      <c r="D39" s="153" t="s">
        <v>122</v>
      </c>
      <c r="E39" s="153" t="s">
        <v>123</v>
      </c>
    </row>
    <row r="40" spans="1:5" x14ac:dyDescent="0.35">
      <c r="A40" s="179" t="s">
        <v>124</v>
      </c>
      <c r="B40" s="158" t="s">
        <v>125</v>
      </c>
      <c r="C40" s="159" t="s">
        <v>126</v>
      </c>
      <c r="D40" s="159" t="s">
        <v>127</v>
      </c>
      <c r="E40" s="159" t="s">
        <v>128</v>
      </c>
    </row>
    <row r="41" spans="1:5" x14ac:dyDescent="0.35">
      <c r="A41" s="180"/>
      <c r="B41" s="160" t="s">
        <v>129</v>
      </c>
      <c r="C41" s="161" t="s">
        <v>130</v>
      </c>
      <c r="D41" s="161" t="s">
        <v>131</v>
      </c>
      <c r="E41" s="161" t="s">
        <v>132</v>
      </c>
    </row>
    <row r="42" spans="1:5" x14ac:dyDescent="0.35">
      <c r="A42" s="180"/>
      <c r="B42" s="154" t="s">
        <v>133</v>
      </c>
      <c r="C42" s="155" t="s">
        <v>134</v>
      </c>
      <c r="D42" s="155" t="s">
        <v>135</v>
      </c>
      <c r="E42" s="155" t="s">
        <v>136</v>
      </c>
    </row>
    <row r="43" spans="1:5" x14ac:dyDescent="0.35">
      <c r="A43" s="181"/>
      <c r="B43" s="154" t="s">
        <v>137</v>
      </c>
      <c r="C43" s="155" t="s">
        <v>138</v>
      </c>
      <c r="D43" s="155" t="s">
        <v>139</v>
      </c>
      <c r="E43" s="155" t="s">
        <v>140</v>
      </c>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36"/>
  <sheetViews>
    <sheetView topLeftCell="A2" workbookViewId="0">
      <selection activeCell="A2" sqref="A2"/>
    </sheetView>
  </sheetViews>
  <sheetFormatPr baseColWidth="10" defaultColWidth="8.81640625" defaultRowHeight="14" x14ac:dyDescent="0.3"/>
  <cols>
    <col min="1" max="3" width="8.81640625" style="3"/>
    <col min="4" max="4" width="5.1796875" style="3" customWidth="1"/>
    <col min="5" max="5" width="4.453125" style="3" customWidth="1"/>
    <col min="6" max="6" width="8.81640625" style="3"/>
    <col min="7" max="7" width="6.453125" style="3" customWidth="1"/>
    <col min="8" max="8" width="11.81640625" style="3" customWidth="1"/>
    <col min="9" max="9" width="8.81640625" style="3"/>
    <col min="10" max="10" width="22.453125" style="3" customWidth="1"/>
    <col min="11" max="11" width="4.453125" style="3" customWidth="1"/>
    <col min="12" max="12" width="10.26953125" style="3" customWidth="1"/>
    <col min="13" max="13" width="10.1796875" style="3" customWidth="1"/>
    <col min="14" max="14" width="13.26953125" style="3" customWidth="1"/>
    <col min="15" max="16384" width="8.81640625" style="3"/>
  </cols>
  <sheetData>
    <row r="1" spans="1:19" x14ac:dyDescent="0.3">
      <c r="A1" s="3" t="s">
        <v>1854</v>
      </c>
    </row>
    <row r="2" spans="1:19" x14ac:dyDescent="0.3">
      <c r="A2" s="3" t="s">
        <v>1855</v>
      </c>
    </row>
    <row r="4" spans="1:19" ht="19" x14ac:dyDescent="0.4">
      <c r="H4" s="141"/>
    </row>
    <row r="7" spans="1:19" x14ac:dyDescent="0.3">
      <c r="N7" s="7"/>
    </row>
    <row r="8" spans="1:19" x14ac:dyDescent="0.3">
      <c r="N8" s="142"/>
      <c r="S8" s="142"/>
    </row>
    <row r="20" spans="1:16" ht="18.5" x14ac:dyDescent="0.45">
      <c r="A20" s="12" t="s">
        <v>1856</v>
      </c>
      <c r="B20" s="4"/>
      <c r="C20" s="4"/>
      <c r="D20" s="4"/>
      <c r="E20" s="14" t="s">
        <v>1857</v>
      </c>
      <c r="F20" s="5"/>
      <c r="G20" s="5"/>
      <c r="H20" s="5"/>
      <c r="I20" s="16" t="s">
        <v>1857</v>
      </c>
      <c r="J20" s="6"/>
      <c r="K20" s="6"/>
      <c r="L20" s="7" t="s">
        <v>1858</v>
      </c>
      <c r="M20" s="18" t="s">
        <v>1859</v>
      </c>
      <c r="N20" s="19"/>
      <c r="O20" s="19"/>
      <c r="P20" s="7" t="s">
        <v>1860</v>
      </c>
    </row>
    <row r="21" spans="1:16" x14ac:dyDescent="0.3">
      <c r="A21" s="12" t="s">
        <v>1861</v>
      </c>
      <c r="B21" s="4"/>
      <c r="C21" s="4"/>
      <c r="D21" s="4"/>
      <c r="E21" s="14" t="s">
        <v>1861</v>
      </c>
      <c r="F21" s="5"/>
      <c r="G21" s="5"/>
      <c r="H21" s="5"/>
      <c r="I21" s="16" t="s">
        <v>1861</v>
      </c>
      <c r="J21" s="6"/>
      <c r="K21" s="6"/>
      <c r="L21" s="9" t="s">
        <v>1862</v>
      </c>
      <c r="M21" s="18" t="s">
        <v>1863</v>
      </c>
      <c r="N21" s="19"/>
      <c r="O21" s="19"/>
      <c r="P21" s="9" t="s">
        <v>1864</v>
      </c>
    </row>
    <row r="22" spans="1:16" x14ac:dyDescent="0.3">
      <c r="A22" s="12" t="s">
        <v>1865</v>
      </c>
      <c r="B22" s="4"/>
      <c r="C22" s="4"/>
      <c r="D22" s="4"/>
      <c r="E22" s="14" t="s">
        <v>1865</v>
      </c>
      <c r="F22" s="5"/>
      <c r="G22" s="5"/>
      <c r="H22" s="5"/>
      <c r="I22" s="16" t="s">
        <v>1865</v>
      </c>
      <c r="J22" s="6"/>
      <c r="K22" s="6"/>
      <c r="M22" s="18" t="s">
        <v>1865</v>
      </c>
      <c r="N22" s="19"/>
      <c r="O22" s="19"/>
    </row>
    <row r="23" spans="1:16" x14ac:dyDescent="0.3">
      <c r="A23" s="12" t="s">
        <v>1866</v>
      </c>
      <c r="B23" s="4"/>
      <c r="C23" s="4"/>
      <c r="D23" s="4"/>
      <c r="E23" s="14" t="s">
        <v>1866</v>
      </c>
      <c r="F23" s="5"/>
      <c r="G23" s="5"/>
      <c r="H23" s="5"/>
      <c r="I23" s="16" t="s">
        <v>1866</v>
      </c>
      <c r="J23" s="6"/>
      <c r="K23" s="6"/>
      <c r="M23" s="18" t="s">
        <v>1867</v>
      </c>
      <c r="N23" s="19"/>
      <c r="O23" s="19"/>
    </row>
    <row r="24" spans="1:16" x14ac:dyDescent="0.3">
      <c r="A24" s="12" t="s">
        <v>1868</v>
      </c>
      <c r="B24" s="4"/>
      <c r="C24" s="4"/>
      <c r="D24" s="4"/>
      <c r="E24" s="14" t="s">
        <v>1868</v>
      </c>
      <c r="F24" s="5"/>
      <c r="G24" s="5"/>
      <c r="H24" s="5"/>
      <c r="I24" s="16" t="s">
        <v>1868</v>
      </c>
      <c r="J24" s="6"/>
      <c r="K24" s="6"/>
      <c r="M24" s="18" t="s">
        <v>1869</v>
      </c>
      <c r="N24" s="19"/>
      <c r="O24" s="19"/>
    </row>
    <row r="25" spans="1:16" x14ac:dyDescent="0.3">
      <c r="A25" s="12" t="s">
        <v>1870</v>
      </c>
      <c r="B25" s="4"/>
      <c r="C25" s="4"/>
      <c r="D25" s="4"/>
      <c r="E25" s="14" t="s">
        <v>1870</v>
      </c>
      <c r="F25" s="5"/>
      <c r="G25" s="5"/>
      <c r="H25" s="5"/>
      <c r="I25" s="16" t="s">
        <v>1870</v>
      </c>
      <c r="J25" s="6"/>
      <c r="K25" s="6"/>
      <c r="M25" s="18" t="s">
        <v>1871</v>
      </c>
      <c r="N25" s="19"/>
      <c r="O25" s="19"/>
    </row>
    <row r="26" spans="1:16" x14ac:dyDescent="0.3">
      <c r="A26" s="12" t="s">
        <v>1872</v>
      </c>
      <c r="B26" s="4"/>
      <c r="C26" s="4"/>
      <c r="D26" s="4"/>
      <c r="E26" s="14" t="s">
        <v>1872</v>
      </c>
      <c r="F26" s="5"/>
      <c r="G26" s="5"/>
      <c r="H26" s="5"/>
      <c r="I26" s="16" t="s">
        <v>1872</v>
      </c>
      <c r="J26" s="6"/>
      <c r="K26" s="6"/>
      <c r="M26" s="18" t="s">
        <v>1873</v>
      </c>
      <c r="N26" s="19"/>
      <c r="O26" s="19"/>
    </row>
    <row r="27" spans="1:16" x14ac:dyDescent="0.3">
      <c r="A27" s="12" t="s">
        <v>1874</v>
      </c>
      <c r="B27" s="4"/>
      <c r="C27" s="4"/>
      <c r="D27" s="4"/>
      <c r="E27" s="14" t="s">
        <v>1875</v>
      </c>
      <c r="F27" s="5"/>
      <c r="G27" s="5"/>
      <c r="H27" s="5"/>
      <c r="I27" s="16" t="s">
        <v>1876</v>
      </c>
      <c r="J27" s="6"/>
      <c r="K27" s="6"/>
      <c r="M27" s="18" t="s">
        <v>1877</v>
      </c>
      <c r="N27" s="19"/>
      <c r="O27" s="19"/>
    </row>
    <row r="28" spans="1:16" x14ac:dyDescent="0.3">
      <c r="A28" s="12" t="s">
        <v>1878</v>
      </c>
      <c r="B28" s="4"/>
      <c r="C28" s="4"/>
      <c r="D28" s="4"/>
      <c r="E28" s="14" t="s">
        <v>1879</v>
      </c>
      <c r="F28" s="5"/>
      <c r="G28" s="5"/>
      <c r="H28" s="5"/>
      <c r="I28" s="16" t="s">
        <v>1880</v>
      </c>
      <c r="J28" s="6"/>
      <c r="K28" s="6"/>
      <c r="M28" s="18" t="s">
        <v>1881</v>
      </c>
      <c r="N28" s="19"/>
      <c r="O28" s="19"/>
    </row>
    <row r="29" spans="1:16" x14ac:dyDescent="0.3">
      <c r="A29" s="12" t="s">
        <v>1882</v>
      </c>
      <c r="B29" s="4"/>
      <c r="C29" s="4"/>
      <c r="D29" s="4"/>
      <c r="E29" s="14" t="s">
        <v>1883</v>
      </c>
      <c r="F29" s="5"/>
      <c r="G29" s="5"/>
      <c r="H29" s="5"/>
      <c r="I29" s="16" t="s">
        <v>1884</v>
      </c>
      <c r="J29" s="6"/>
      <c r="K29" s="6"/>
      <c r="M29" s="18" t="s">
        <v>1884</v>
      </c>
      <c r="N29" s="19"/>
      <c r="O29" s="19"/>
    </row>
    <row r="30" spans="1:16" x14ac:dyDescent="0.3">
      <c r="A30" s="13" t="s">
        <v>1885</v>
      </c>
      <c r="B30" s="4"/>
      <c r="C30" s="4"/>
      <c r="D30" s="4"/>
      <c r="E30" s="15" t="s">
        <v>1886</v>
      </c>
      <c r="F30" s="5"/>
      <c r="G30" s="5"/>
      <c r="H30" s="5"/>
      <c r="I30" s="17" t="s">
        <v>1887</v>
      </c>
      <c r="J30" s="6"/>
      <c r="K30" s="6"/>
      <c r="M30" s="20" t="s">
        <v>1888</v>
      </c>
      <c r="N30" s="19"/>
      <c r="O30" s="19"/>
    </row>
    <row r="31" spans="1:16" x14ac:dyDescent="0.3">
      <c r="A31" s="12" t="s">
        <v>1889</v>
      </c>
      <c r="B31" s="4"/>
      <c r="C31" s="4"/>
      <c r="D31" s="4"/>
      <c r="E31" s="14" t="s">
        <v>1889</v>
      </c>
      <c r="F31" s="5"/>
      <c r="G31" s="5"/>
      <c r="H31" s="5"/>
      <c r="I31" s="16" t="s">
        <v>1889</v>
      </c>
      <c r="J31" s="6"/>
      <c r="K31" s="6"/>
      <c r="M31" s="18" t="s">
        <v>1889</v>
      </c>
      <c r="N31" s="19"/>
      <c r="O31" s="19"/>
    </row>
    <row r="32" spans="1:16" x14ac:dyDescent="0.3">
      <c r="A32" s="12" t="s">
        <v>1890</v>
      </c>
      <c r="B32" s="4"/>
      <c r="C32" s="4"/>
      <c r="D32" s="4"/>
      <c r="E32" s="14" t="s">
        <v>1891</v>
      </c>
      <c r="F32" s="5"/>
      <c r="G32" s="5"/>
      <c r="H32" s="5"/>
      <c r="I32" s="16" t="s">
        <v>1892</v>
      </c>
      <c r="J32" s="6"/>
      <c r="K32" s="6"/>
      <c r="M32" s="18" t="s">
        <v>1893</v>
      </c>
      <c r="N32" s="19"/>
      <c r="O32" s="19"/>
    </row>
    <row r="33" spans="1:15" x14ac:dyDescent="0.3">
      <c r="A33" s="12" t="s">
        <v>1894</v>
      </c>
      <c r="B33" s="4"/>
      <c r="C33" s="4"/>
      <c r="D33" s="4"/>
      <c r="E33" s="14" t="s">
        <v>1894</v>
      </c>
      <c r="F33" s="5"/>
      <c r="G33" s="5"/>
      <c r="H33" s="5"/>
      <c r="I33" s="21" t="s">
        <v>1894</v>
      </c>
      <c r="J33" s="10"/>
      <c r="K33" s="10"/>
      <c r="L33" s="7"/>
      <c r="M33" s="22" t="s">
        <v>1895</v>
      </c>
      <c r="N33" s="19"/>
      <c r="O33" s="19"/>
    </row>
    <row r="36" spans="1:15" ht="409.5" x14ac:dyDescent="0.3">
      <c r="I36" s="1417" t="s">
        <v>1896</v>
      </c>
      <c r="M36" s="1417" t="s">
        <v>1897</v>
      </c>
    </row>
  </sheetData>
  <hyperlinks>
    <hyperlink ref="M30" r:id="rId1" display="https://genome.ucsc.edu/cgi-bin/hgTracks?hgsid=646773029_UthsaANuAgWAIvyE8C6JqLiNdlDY&amp;db=hg38&amp;position=chr20%3A3075296-3075470" xr:uid="{00000000-0004-0000-0900-000000000000}"/>
    <hyperlink ref="I30" r:id="rId2" display="https://genome.ucsc.edu/cgi-bin/hgTracks?hgsid=646773029_UthsaANuAgWAIvyE8C6JqLiNdlDY&amp;db=hg38&amp;position=chr20%3A3070821-3071103" xr:uid="{00000000-0004-0000-0900-000001000000}"/>
    <hyperlink ref="E30" r:id="rId3" display="https://genome.ucsc.edu/cgi-bin/hgTracks?hgsid=646773029_UthsaANuAgWAIvyE8C6JqLiNdlDY&amp;db=hg38&amp;position=chr20%3A3070479-3070517" xr:uid="{00000000-0004-0000-0900-000002000000}"/>
    <hyperlink ref="A30" r:id="rId4" display="https://genome.ucsc.edu/cgi-bin/hgTracks?hgsid=646773029_UthsaANuAgWAIvyE8C6JqLiNdlDY&amp;db=hg38&amp;position=chr20%3A3070131-3070181" xr:uid="{00000000-0004-0000-0900-000003000000}"/>
  </hyperlinks>
  <pageMargins left="0.7" right="0.7" top="0.75" bottom="0.75" header="0.3" footer="0.3"/>
  <pageSetup paperSize="9" orientation="portrait" r:id="rId5"/>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39"/>
  <sheetViews>
    <sheetView workbookViewId="0"/>
  </sheetViews>
  <sheetFormatPr baseColWidth="10" defaultColWidth="8.81640625" defaultRowHeight="14" x14ac:dyDescent="0.3"/>
  <cols>
    <col min="1" max="3" width="8.81640625" style="3"/>
    <col min="4" max="4" width="3.453125" style="3" customWidth="1"/>
    <col min="5" max="7" width="8.81640625" style="3"/>
    <col min="8" max="8" width="3.1796875" style="3" customWidth="1"/>
    <col min="9" max="9" width="10.453125" style="3" customWidth="1"/>
    <col min="10" max="11" width="8.81640625" style="3"/>
    <col min="12" max="12" width="3.453125" style="3" customWidth="1"/>
    <col min="13" max="13" width="10.7265625" style="3" customWidth="1"/>
    <col min="14" max="15" width="8.81640625" style="3"/>
    <col min="16" max="16" width="12" style="3" customWidth="1"/>
    <col min="17" max="17" width="1.7265625" style="3" customWidth="1"/>
    <col min="18" max="16384" width="8.81640625" style="3"/>
  </cols>
  <sheetData>
    <row r="1" spans="1:1" x14ac:dyDescent="0.3">
      <c r="A1" s="3" t="s">
        <v>1898</v>
      </c>
    </row>
    <row r="2" spans="1:1" x14ac:dyDescent="0.3">
      <c r="A2" s="2"/>
    </row>
    <row r="3" spans="1:1" x14ac:dyDescent="0.3">
      <c r="A3" s="2"/>
    </row>
    <row r="4" spans="1:1" x14ac:dyDescent="0.3">
      <c r="A4" s="2"/>
    </row>
    <row r="5" spans="1:1" x14ac:dyDescent="0.3">
      <c r="A5" s="2"/>
    </row>
    <row r="6" spans="1:1" x14ac:dyDescent="0.3">
      <c r="A6" s="2"/>
    </row>
    <row r="7" spans="1:1" x14ac:dyDescent="0.3">
      <c r="A7" s="2"/>
    </row>
    <row r="8" spans="1:1" x14ac:dyDescent="0.3">
      <c r="A8" s="2"/>
    </row>
    <row r="9" spans="1:1" x14ac:dyDescent="0.3">
      <c r="A9" s="2"/>
    </row>
    <row r="10" spans="1:1" x14ac:dyDescent="0.3">
      <c r="A10" s="2"/>
    </row>
    <row r="11" spans="1:1" x14ac:dyDescent="0.3">
      <c r="A11" s="2"/>
    </row>
    <row r="12" spans="1:1" x14ac:dyDescent="0.3">
      <c r="A12" s="2"/>
    </row>
    <row r="13" spans="1:1" x14ac:dyDescent="0.3">
      <c r="A13" s="2"/>
    </row>
    <row r="14" spans="1:1" x14ac:dyDescent="0.3">
      <c r="A14" s="2"/>
    </row>
    <row r="15" spans="1:1" x14ac:dyDescent="0.3">
      <c r="A15" s="2"/>
    </row>
    <row r="16" spans="1:1" x14ac:dyDescent="0.3">
      <c r="A16" s="2"/>
    </row>
    <row r="17" spans="1:18" x14ac:dyDescent="0.3">
      <c r="A17" s="2"/>
    </row>
    <row r="18" spans="1:18" x14ac:dyDescent="0.3">
      <c r="A18" s="2"/>
    </row>
    <row r="19" spans="1:18" x14ac:dyDescent="0.3">
      <c r="A19" s="2"/>
    </row>
    <row r="20" spans="1:18" x14ac:dyDescent="0.3">
      <c r="A20" s="2"/>
    </row>
    <row r="21" spans="1:18" x14ac:dyDescent="0.3">
      <c r="A21" s="4" t="s">
        <v>1899</v>
      </c>
      <c r="B21" s="4"/>
      <c r="C21" s="4"/>
      <c r="D21" s="4"/>
      <c r="E21" s="5" t="s">
        <v>1899</v>
      </c>
      <c r="F21" s="5"/>
      <c r="G21" s="5"/>
      <c r="H21" s="5"/>
      <c r="I21" s="6" t="s">
        <v>1899</v>
      </c>
      <c r="J21" s="6"/>
      <c r="K21" s="6"/>
      <c r="L21" s="6"/>
      <c r="M21" s="7" t="s">
        <v>1858</v>
      </c>
      <c r="N21" s="8" t="s">
        <v>1900</v>
      </c>
      <c r="O21" s="8"/>
      <c r="P21" s="8"/>
      <c r="Q21" s="8"/>
      <c r="R21" s="7" t="s">
        <v>1860</v>
      </c>
    </row>
    <row r="22" spans="1:18" x14ac:dyDescent="0.3">
      <c r="A22" s="4" t="s">
        <v>1861</v>
      </c>
      <c r="B22" s="4"/>
      <c r="C22" s="4"/>
      <c r="D22" s="4"/>
      <c r="E22" s="5" t="s">
        <v>1861</v>
      </c>
      <c r="F22" s="5"/>
      <c r="G22" s="5"/>
      <c r="H22" s="5"/>
      <c r="I22" s="6" t="s">
        <v>1861</v>
      </c>
      <c r="J22" s="6"/>
      <c r="K22" s="6"/>
      <c r="L22" s="6"/>
      <c r="M22" s="9" t="s">
        <v>1862</v>
      </c>
      <c r="N22" s="8" t="s">
        <v>1863</v>
      </c>
      <c r="O22" s="8"/>
      <c r="P22" s="8"/>
      <c r="Q22" s="8"/>
      <c r="R22" s="9" t="s">
        <v>1864</v>
      </c>
    </row>
    <row r="23" spans="1:18" x14ac:dyDescent="0.3">
      <c r="A23" s="4" t="s">
        <v>1865</v>
      </c>
      <c r="B23" s="4"/>
      <c r="C23" s="4"/>
      <c r="D23" s="4"/>
      <c r="E23" s="5" t="s">
        <v>1865</v>
      </c>
      <c r="F23" s="5"/>
      <c r="G23" s="5"/>
      <c r="H23" s="5"/>
      <c r="I23" s="6" t="s">
        <v>1865</v>
      </c>
      <c r="J23" s="6"/>
      <c r="K23" s="6"/>
      <c r="L23" s="6"/>
      <c r="N23" s="8" t="s">
        <v>1865</v>
      </c>
      <c r="O23" s="8"/>
      <c r="P23" s="8"/>
      <c r="Q23" s="8"/>
    </row>
    <row r="24" spans="1:18" x14ac:dyDescent="0.3">
      <c r="A24" s="4" t="s">
        <v>1901</v>
      </c>
      <c r="B24" s="4"/>
      <c r="C24" s="4"/>
      <c r="D24" s="4"/>
      <c r="E24" s="5" t="s">
        <v>1901</v>
      </c>
      <c r="F24" s="5"/>
      <c r="G24" s="5"/>
      <c r="H24" s="5"/>
      <c r="I24" s="6" t="s">
        <v>1901</v>
      </c>
      <c r="J24" s="6"/>
      <c r="K24" s="6"/>
      <c r="L24" s="6"/>
      <c r="N24" s="8" t="s">
        <v>1902</v>
      </c>
      <c r="O24" s="8"/>
      <c r="P24" s="8"/>
      <c r="Q24" s="8"/>
    </row>
    <row r="25" spans="1:18" x14ac:dyDescent="0.3">
      <c r="A25" s="4" t="s">
        <v>1903</v>
      </c>
      <c r="B25" s="4"/>
      <c r="C25" s="4"/>
      <c r="D25" s="4"/>
      <c r="E25" s="5" t="s">
        <v>1903</v>
      </c>
      <c r="F25" s="5"/>
      <c r="G25" s="5"/>
      <c r="H25" s="5"/>
      <c r="I25" s="6" t="s">
        <v>1903</v>
      </c>
      <c r="J25" s="6"/>
      <c r="K25" s="6"/>
      <c r="L25" s="6"/>
      <c r="N25" s="8" t="s">
        <v>1904</v>
      </c>
      <c r="O25" s="8"/>
      <c r="P25" s="8"/>
      <c r="Q25" s="8"/>
    </row>
    <row r="26" spans="1:18" x14ac:dyDescent="0.3">
      <c r="A26" s="4" t="s">
        <v>1870</v>
      </c>
      <c r="B26" s="4"/>
      <c r="C26" s="4"/>
      <c r="D26" s="4"/>
      <c r="E26" s="5" t="s">
        <v>1870</v>
      </c>
      <c r="F26" s="5"/>
      <c r="G26" s="5"/>
      <c r="H26" s="5"/>
      <c r="I26" s="6" t="s">
        <v>1870</v>
      </c>
      <c r="J26" s="6"/>
      <c r="K26" s="6"/>
      <c r="L26" s="6"/>
      <c r="N26" s="8" t="s">
        <v>1905</v>
      </c>
      <c r="O26" s="8"/>
      <c r="P26" s="8"/>
      <c r="Q26" s="8"/>
    </row>
    <row r="27" spans="1:18" x14ac:dyDescent="0.3">
      <c r="A27" s="4" t="s">
        <v>1906</v>
      </c>
      <c r="B27" s="4"/>
      <c r="C27" s="4"/>
      <c r="D27" s="4"/>
      <c r="E27" s="5" t="s">
        <v>1906</v>
      </c>
      <c r="F27" s="5"/>
      <c r="G27" s="5"/>
      <c r="H27" s="5"/>
      <c r="I27" s="6" t="s">
        <v>1906</v>
      </c>
      <c r="J27" s="6"/>
      <c r="K27" s="6"/>
      <c r="L27" s="6"/>
      <c r="N27" s="8" t="s">
        <v>1873</v>
      </c>
      <c r="O27" s="8"/>
      <c r="P27" s="8"/>
      <c r="Q27" s="8"/>
    </row>
    <row r="28" spans="1:18" x14ac:dyDescent="0.3">
      <c r="A28" s="4" t="s">
        <v>1874</v>
      </c>
      <c r="B28" s="4"/>
      <c r="C28" s="4"/>
      <c r="D28" s="4"/>
      <c r="E28" s="5" t="s">
        <v>1875</v>
      </c>
      <c r="F28" s="5"/>
      <c r="G28" s="5"/>
      <c r="H28" s="5"/>
      <c r="I28" s="6" t="s">
        <v>1876</v>
      </c>
      <c r="J28" s="6"/>
      <c r="K28" s="6"/>
      <c r="L28" s="6"/>
      <c r="N28" s="8" t="s">
        <v>1877</v>
      </c>
      <c r="O28" s="8"/>
      <c r="P28" s="8"/>
      <c r="Q28" s="8"/>
    </row>
    <row r="29" spans="1:18" x14ac:dyDescent="0.3">
      <c r="A29" s="4" t="s">
        <v>1878</v>
      </c>
      <c r="B29" s="4"/>
      <c r="C29" s="4"/>
      <c r="D29" s="4"/>
      <c r="E29" s="5" t="s">
        <v>1879</v>
      </c>
      <c r="F29" s="5"/>
      <c r="G29" s="5"/>
      <c r="H29" s="5"/>
      <c r="I29" s="6" t="s">
        <v>1880</v>
      </c>
      <c r="J29" s="6"/>
      <c r="K29" s="6"/>
      <c r="L29" s="6"/>
      <c r="N29" s="8" t="s">
        <v>1881</v>
      </c>
      <c r="O29" s="8"/>
      <c r="P29" s="8"/>
      <c r="Q29" s="8"/>
    </row>
    <row r="30" spans="1:18" x14ac:dyDescent="0.3">
      <c r="A30" s="4" t="s">
        <v>1882</v>
      </c>
      <c r="B30" s="4"/>
      <c r="C30" s="4"/>
      <c r="D30" s="4"/>
      <c r="E30" s="5" t="s">
        <v>1883</v>
      </c>
      <c r="F30" s="5"/>
      <c r="G30" s="5"/>
      <c r="H30" s="5"/>
      <c r="I30" s="6" t="s">
        <v>1884</v>
      </c>
      <c r="J30" s="6"/>
      <c r="K30" s="6"/>
      <c r="L30" s="6"/>
      <c r="N30" s="8" t="s">
        <v>1884</v>
      </c>
      <c r="O30" s="8"/>
      <c r="P30" s="8"/>
      <c r="Q30" s="8"/>
    </row>
    <row r="31" spans="1:18" x14ac:dyDescent="0.3">
      <c r="A31" s="4" t="s">
        <v>1907</v>
      </c>
      <c r="B31" s="4"/>
      <c r="C31" s="4"/>
      <c r="D31" s="4"/>
      <c r="E31" s="5" t="s">
        <v>1908</v>
      </c>
      <c r="F31" s="5"/>
      <c r="G31" s="5"/>
      <c r="H31" s="5"/>
      <c r="I31" s="6" t="s">
        <v>1909</v>
      </c>
      <c r="J31" s="6"/>
      <c r="K31" s="6"/>
      <c r="L31" s="6"/>
      <c r="N31" s="8" t="s">
        <v>1910</v>
      </c>
      <c r="O31" s="8"/>
      <c r="P31" s="8"/>
      <c r="Q31" s="8"/>
    </row>
    <row r="32" spans="1:18" x14ac:dyDescent="0.3">
      <c r="A32" s="4" t="s">
        <v>1890</v>
      </c>
      <c r="B32" s="4"/>
      <c r="C32" s="4"/>
      <c r="D32" s="4"/>
      <c r="E32" s="5" t="s">
        <v>1911</v>
      </c>
      <c r="F32" s="5"/>
      <c r="G32" s="5"/>
      <c r="H32" s="5"/>
      <c r="I32" s="6" t="s">
        <v>1892</v>
      </c>
      <c r="J32" s="6"/>
      <c r="K32" s="6"/>
      <c r="L32" s="6"/>
      <c r="N32" s="8" t="s">
        <v>1912</v>
      </c>
      <c r="O32" s="8"/>
      <c r="P32" s="8"/>
      <c r="Q32" s="8"/>
    </row>
    <row r="33" spans="1:17" x14ac:dyDescent="0.3">
      <c r="A33" s="4" t="s">
        <v>1894</v>
      </c>
      <c r="B33" s="4"/>
      <c r="C33" s="4"/>
      <c r="D33" s="4"/>
      <c r="E33" s="5" t="s">
        <v>1894</v>
      </c>
      <c r="F33" s="5"/>
      <c r="G33" s="5"/>
      <c r="H33" s="5"/>
      <c r="I33" s="10" t="s">
        <v>1894</v>
      </c>
      <c r="J33" s="6"/>
      <c r="K33" s="6"/>
      <c r="L33" s="6"/>
      <c r="N33" s="11" t="s">
        <v>1895</v>
      </c>
      <c r="O33" s="8"/>
      <c r="P33" s="8"/>
      <c r="Q33" s="8"/>
    </row>
    <row r="34" spans="1:17" x14ac:dyDescent="0.3">
      <c r="A34" s="2"/>
    </row>
    <row r="35" spans="1:17" x14ac:dyDescent="0.3">
      <c r="A35" s="2"/>
    </row>
    <row r="36" spans="1:17" x14ac:dyDescent="0.3">
      <c r="A36" s="2"/>
    </row>
    <row r="37" spans="1:17" x14ac:dyDescent="0.3">
      <c r="A37" s="2"/>
    </row>
    <row r="38" spans="1:17" x14ac:dyDescent="0.3">
      <c r="A38" s="2"/>
    </row>
    <row r="39" spans="1:17" x14ac:dyDescent="0.3">
      <c r="A39" s="2"/>
    </row>
    <row r="40" spans="1:17" x14ac:dyDescent="0.3">
      <c r="A40" s="2"/>
    </row>
    <row r="41" spans="1:17" x14ac:dyDescent="0.3">
      <c r="A41" s="2"/>
    </row>
    <row r="42" spans="1:17" x14ac:dyDescent="0.3">
      <c r="A42" s="2"/>
    </row>
    <row r="43" spans="1:17" x14ac:dyDescent="0.3">
      <c r="A43" s="2"/>
    </row>
    <row r="44" spans="1:17" x14ac:dyDescent="0.3">
      <c r="A44" s="2"/>
    </row>
    <row r="45" spans="1:17" x14ac:dyDescent="0.3">
      <c r="A45" s="2"/>
    </row>
    <row r="46" spans="1:17" x14ac:dyDescent="0.3">
      <c r="A46" s="2"/>
    </row>
    <row r="47" spans="1:17" x14ac:dyDescent="0.3">
      <c r="A47" s="2"/>
    </row>
    <row r="48" spans="1:17"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row r="269" spans="1:1" x14ac:dyDescent="0.3">
      <c r="A269" s="2"/>
    </row>
    <row r="270" spans="1:1" x14ac:dyDescent="0.3">
      <c r="A270" s="2"/>
    </row>
    <row r="271" spans="1:1" x14ac:dyDescent="0.3">
      <c r="A271" s="2"/>
    </row>
    <row r="272" spans="1:1" x14ac:dyDescent="0.3">
      <c r="A272" s="2"/>
    </row>
    <row r="273" spans="1:1" x14ac:dyDescent="0.3">
      <c r="A273" s="2"/>
    </row>
    <row r="274" spans="1:1" x14ac:dyDescent="0.3">
      <c r="A274" s="2"/>
    </row>
    <row r="275" spans="1:1" x14ac:dyDescent="0.3">
      <c r="A275" s="2"/>
    </row>
    <row r="276" spans="1:1" x14ac:dyDescent="0.3">
      <c r="A276" s="2"/>
    </row>
    <row r="277" spans="1:1" x14ac:dyDescent="0.3">
      <c r="A277" s="2"/>
    </row>
    <row r="278" spans="1:1" x14ac:dyDescent="0.3">
      <c r="A278" s="2"/>
    </row>
    <row r="279" spans="1:1" x14ac:dyDescent="0.3">
      <c r="A279" s="2"/>
    </row>
    <row r="280" spans="1:1" x14ac:dyDescent="0.3">
      <c r="A280" s="2"/>
    </row>
    <row r="281" spans="1:1" x14ac:dyDescent="0.3">
      <c r="A281" s="2"/>
    </row>
    <row r="282" spans="1:1" x14ac:dyDescent="0.3">
      <c r="A282" s="2"/>
    </row>
    <row r="283" spans="1:1" x14ac:dyDescent="0.3">
      <c r="A283" s="2"/>
    </row>
    <row r="284" spans="1:1" x14ac:dyDescent="0.3">
      <c r="A284" s="2"/>
    </row>
    <row r="285" spans="1:1" x14ac:dyDescent="0.3">
      <c r="A285" s="2"/>
    </row>
    <row r="286" spans="1:1" x14ac:dyDescent="0.3">
      <c r="A286" s="2"/>
    </row>
    <row r="287" spans="1:1" x14ac:dyDescent="0.3">
      <c r="A287" s="2"/>
    </row>
    <row r="288" spans="1:1" x14ac:dyDescent="0.3">
      <c r="A288" s="2"/>
    </row>
    <row r="289" spans="1:1" x14ac:dyDescent="0.3">
      <c r="A289" s="2"/>
    </row>
    <row r="290" spans="1:1" x14ac:dyDescent="0.3">
      <c r="A290" s="2"/>
    </row>
    <row r="291" spans="1:1" x14ac:dyDescent="0.3">
      <c r="A291" s="2"/>
    </row>
    <row r="292" spans="1:1" x14ac:dyDescent="0.3">
      <c r="A292" s="2"/>
    </row>
    <row r="293" spans="1:1" x14ac:dyDescent="0.3">
      <c r="A293" s="2"/>
    </row>
    <row r="294" spans="1:1" x14ac:dyDescent="0.3">
      <c r="A294" s="2"/>
    </row>
    <row r="295" spans="1:1" x14ac:dyDescent="0.3">
      <c r="A295" s="2"/>
    </row>
    <row r="296" spans="1:1" x14ac:dyDescent="0.3">
      <c r="A296" s="2"/>
    </row>
    <row r="297" spans="1:1" x14ac:dyDescent="0.3">
      <c r="A297" s="2"/>
    </row>
    <row r="298" spans="1:1" x14ac:dyDescent="0.3">
      <c r="A298" s="2"/>
    </row>
    <row r="299" spans="1:1" x14ac:dyDescent="0.3">
      <c r="A299" s="2"/>
    </row>
    <row r="300" spans="1:1" x14ac:dyDescent="0.3">
      <c r="A300" s="2"/>
    </row>
    <row r="301" spans="1:1" x14ac:dyDescent="0.3">
      <c r="A301" s="2"/>
    </row>
    <row r="302" spans="1:1" x14ac:dyDescent="0.3">
      <c r="A302" s="2"/>
    </row>
    <row r="303" spans="1:1" x14ac:dyDescent="0.3">
      <c r="A303" s="2"/>
    </row>
    <row r="304" spans="1:1" x14ac:dyDescent="0.3">
      <c r="A304" s="2"/>
    </row>
    <row r="305" spans="1:1" x14ac:dyDescent="0.3">
      <c r="A305" s="2"/>
    </row>
    <row r="306" spans="1:1" x14ac:dyDescent="0.3">
      <c r="A306" s="2"/>
    </row>
    <row r="307" spans="1:1" x14ac:dyDescent="0.3">
      <c r="A307" s="2"/>
    </row>
    <row r="308" spans="1:1" x14ac:dyDescent="0.3">
      <c r="A308" s="2"/>
    </row>
    <row r="309" spans="1:1" x14ac:dyDescent="0.3">
      <c r="A309" s="2"/>
    </row>
    <row r="310" spans="1:1" x14ac:dyDescent="0.3">
      <c r="A310" s="2"/>
    </row>
    <row r="311" spans="1:1" x14ac:dyDescent="0.3">
      <c r="A311" s="2"/>
    </row>
    <row r="312" spans="1:1" x14ac:dyDescent="0.3">
      <c r="A312" s="2"/>
    </row>
    <row r="313" spans="1:1" x14ac:dyDescent="0.3">
      <c r="A313" s="2"/>
    </row>
    <row r="314" spans="1:1" x14ac:dyDescent="0.3">
      <c r="A314" s="2"/>
    </row>
    <row r="315" spans="1:1" x14ac:dyDescent="0.3">
      <c r="A315" s="2"/>
    </row>
    <row r="316" spans="1:1" x14ac:dyDescent="0.3">
      <c r="A316" s="2"/>
    </row>
    <row r="317" spans="1:1" x14ac:dyDescent="0.3">
      <c r="A317" s="2"/>
    </row>
    <row r="318" spans="1:1" x14ac:dyDescent="0.3">
      <c r="A318" s="2"/>
    </row>
    <row r="319" spans="1:1" x14ac:dyDescent="0.3">
      <c r="A319" s="2"/>
    </row>
    <row r="320" spans="1:1" x14ac:dyDescent="0.3">
      <c r="A320" s="2"/>
    </row>
    <row r="321" spans="1:1" x14ac:dyDescent="0.3">
      <c r="A321" s="2"/>
    </row>
    <row r="322" spans="1:1" x14ac:dyDescent="0.3">
      <c r="A322" s="2"/>
    </row>
    <row r="323" spans="1:1" x14ac:dyDescent="0.3">
      <c r="A323" s="2"/>
    </row>
    <row r="324" spans="1:1" x14ac:dyDescent="0.3">
      <c r="A324" s="2"/>
    </row>
    <row r="325" spans="1:1" x14ac:dyDescent="0.3">
      <c r="A325" s="2"/>
    </row>
    <row r="326" spans="1:1" x14ac:dyDescent="0.3">
      <c r="A326" s="2"/>
    </row>
    <row r="327" spans="1:1" x14ac:dyDescent="0.3">
      <c r="A327" s="2"/>
    </row>
    <row r="328" spans="1:1" x14ac:dyDescent="0.3">
      <c r="A328" s="2"/>
    </row>
    <row r="329" spans="1:1" x14ac:dyDescent="0.3">
      <c r="A329" s="2"/>
    </row>
    <row r="330" spans="1:1" x14ac:dyDescent="0.3">
      <c r="A330" s="2"/>
    </row>
    <row r="331" spans="1:1" x14ac:dyDescent="0.3">
      <c r="A331" s="2"/>
    </row>
    <row r="332" spans="1:1" x14ac:dyDescent="0.3">
      <c r="A332" s="2"/>
    </row>
    <row r="333" spans="1:1" x14ac:dyDescent="0.3">
      <c r="A333" s="2"/>
    </row>
    <row r="334" spans="1:1" x14ac:dyDescent="0.3">
      <c r="A334" s="2"/>
    </row>
    <row r="335" spans="1:1" x14ac:dyDescent="0.3">
      <c r="A335" s="2"/>
    </row>
    <row r="336" spans="1:1" x14ac:dyDescent="0.3">
      <c r="A336" s="2"/>
    </row>
    <row r="337" spans="1:1" x14ac:dyDescent="0.3">
      <c r="A337" s="2"/>
    </row>
    <row r="338" spans="1:1" x14ac:dyDescent="0.3">
      <c r="A338" s="2"/>
    </row>
    <row r="339" spans="1:1" x14ac:dyDescent="0.3">
      <c r="A339" s="2"/>
    </row>
    <row r="340" spans="1:1" x14ac:dyDescent="0.3">
      <c r="A340" s="2"/>
    </row>
    <row r="341" spans="1:1" x14ac:dyDescent="0.3">
      <c r="A341" s="2"/>
    </row>
    <row r="342" spans="1:1" x14ac:dyDescent="0.3">
      <c r="A342" s="2"/>
    </row>
    <row r="343" spans="1:1" x14ac:dyDescent="0.3">
      <c r="A343" s="2"/>
    </row>
    <row r="344" spans="1:1" x14ac:dyDescent="0.3">
      <c r="A344" s="2"/>
    </row>
    <row r="345" spans="1:1" x14ac:dyDescent="0.3">
      <c r="A345" s="2"/>
    </row>
    <row r="346" spans="1:1" x14ac:dyDescent="0.3">
      <c r="A346" s="2"/>
    </row>
    <row r="347" spans="1:1" x14ac:dyDescent="0.3">
      <c r="A347" s="2"/>
    </row>
    <row r="348" spans="1:1" x14ac:dyDescent="0.3">
      <c r="A348" s="2"/>
    </row>
    <row r="349" spans="1:1" x14ac:dyDescent="0.3">
      <c r="A349" s="2"/>
    </row>
    <row r="350" spans="1:1" x14ac:dyDescent="0.3">
      <c r="A350" s="2"/>
    </row>
    <row r="351" spans="1:1" x14ac:dyDescent="0.3">
      <c r="A351" s="2"/>
    </row>
    <row r="352" spans="1:1" x14ac:dyDescent="0.3">
      <c r="A352" s="2"/>
    </row>
    <row r="353" spans="1:1" x14ac:dyDescent="0.3">
      <c r="A353" s="2"/>
    </row>
    <row r="354" spans="1:1" x14ac:dyDescent="0.3">
      <c r="A354" s="2"/>
    </row>
    <row r="355" spans="1:1" x14ac:dyDescent="0.3">
      <c r="A355" s="2"/>
    </row>
    <row r="356" spans="1:1" x14ac:dyDescent="0.3">
      <c r="A356" s="2"/>
    </row>
    <row r="357" spans="1:1" x14ac:dyDescent="0.3">
      <c r="A357" s="2"/>
    </row>
    <row r="358" spans="1:1" x14ac:dyDescent="0.3">
      <c r="A358" s="2"/>
    </row>
    <row r="359" spans="1:1" x14ac:dyDescent="0.3">
      <c r="A359" s="2"/>
    </row>
    <row r="360" spans="1:1" x14ac:dyDescent="0.3">
      <c r="A360" s="2"/>
    </row>
    <row r="361" spans="1:1" x14ac:dyDescent="0.3">
      <c r="A361" s="2"/>
    </row>
    <row r="362" spans="1:1" x14ac:dyDescent="0.3">
      <c r="A362" s="2"/>
    </row>
    <row r="363" spans="1:1" x14ac:dyDescent="0.3">
      <c r="A363" s="2"/>
    </row>
    <row r="364" spans="1:1" x14ac:dyDescent="0.3">
      <c r="A364" s="2"/>
    </row>
    <row r="365" spans="1:1" x14ac:dyDescent="0.3">
      <c r="A365" s="2"/>
    </row>
    <row r="366" spans="1:1" x14ac:dyDescent="0.3">
      <c r="A366" s="2"/>
    </row>
    <row r="367" spans="1:1" x14ac:dyDescent="0.3">
      <c r="A367" s="2"/>
    </row>
    <row r="368" spans="1:1" x14ac:dyDescent="0.3">
      <c r="A368" s="2"/>
    </row>
    <row r="369" spans="1:1" x14ac:dyDescent="0.3">
      <c r="A369" s="2"/>
    </row>
    <row r="370" spans="1:1" x14ac:dyDescent="0.3">
      <c r="A370" s="2"/>
    </row>
    <row r="371" spans="1:1" x14ac:dyDescent="0.3">
      <c r="A371" s="2"/>
    </row>
    <row r="372" spans="1:1" x14ac:dyDescent="0.3">
      <c r="A372" s="2"/>
    </row>
    <row r="373" spans="1:1" x14ac:dyDescent="0.3">
      <c r="A373" s="2"/>
    </row>
    <row r="374" spans="1:1" x14ac:dyDescent="0.3">
      <c r="A374" s="2"/>
    </row>
    <row r="375" spans="1:1" x14ac:dyDescent="0.3">
      <c r="A375" s="2"/>
    </row>
    <row r="376" spans="1:1" x14ac:dyDescent="0.3">
      <c r="A376" s="2"/>
    </row>
    <row r="377" spans="1:1" x14ac:dyDescent="0.3">
      <c r="A377" s="2"/>
    </row>
    <row r="378" spans="1:1" x14ac:dyDescent="0.3">
      <c r="A378" s="2"/>
    </row>
    <row r="379" spans="1:1" x14ac:dyDescent="0.3">
      <c r="A379" s="2"/>
    </row>
    <row r="380" spans="1:1" x14ac:dyDescent="0.3">
      <c r="A380" s="2"/>
    </row>
    <row r="381" spans="1:1" x14ac:dyDescent="0.3">
      <c r="A381" s="2"/>
    </row>
    <row r="382" spans="1:1" x14ac:dyDescent="0.3">
      <c r="A382" s="2"/>
    </row>
    <row r="383" spans="1:1" x14ac:dyDescent="0.3">
      <c r="A383" s="2"/>
    </row>
    <row r="384" spans="1:1" x14ac:dyDescent="0.3">
      <c r="A384" s="2"/>
    </row>
    <row r="385" spans="1:1" x14ac:dyDescent="0.3">
      <c r="A385" s="2"/>
    </row>
    <row r="386" spans="1:1" x14ac:dyDescent="0.3">
      <c r="A386" s="2"/>
    </row>
    <row r="387" spans="1:1" x14ac:dyDescent="0.3">
      <c r="A387" s="2"/>
    </row>
    <row r="388" spans="1:1" x14ac:dyDescent="0.3">
      <c r="A388" s="2"/>
    </row>
    <row r="389" spans="1:1" x14ac:dyDescent="0.3">
      <c r="A389" s="2"/>
    </row>
    <row r="390" spans="1:1" x14ac:dyDescent="0.3">
      <c r="A390" s="2"/>
    </row>
    <row r="391" spans="1:1" x14ac:dyDescent="0.3">
      <c r="A391" s="2"/>
    </row>
    <row r="392" spans="1:1" x14ac:dyDescent="0.3">
      <c r="A392" s="2"/>
    </row>
    <row r="393" spans="1:1" x14ac:dyDescent="0.3">
      <c r="A393" s="2"/>
    </row>
    <row r="394" spans="1:1" x14ac:dyDescent="0.3">
      <c r="A394" s="2"/>
    </row>
    <row r="395" spans="1:1" x14ac:dyDescent="0.3">
      <c r="A395" s="2"/>
    </row>
    <row r="396" spans="1:1" x14ac:dyDescent="0.3">
      <c r="A396" s="2"/>
    </row>
    <row r="397" spans="1:1" x14ac:dyDescent="0.3">
      <c r="A397" s="2"/>
    </row>
    <row r="398" spans="1:1" x14ac:dyDescent="0.3">
      <c r="A398" s="2"/>
    </row>
    <row r="399" spans="1:1" x14ac:dyDescent="0.3">
      <c r="A399" s="2"/>
    </row>
    <row r="400" spans="1:1" x14ac:dyDescent="0.3">
      <c r="A400" s="2"/>
    </row>
    <row r="401" spans="1:1" x14ac:dyDescent="0.3">
      <c r="A401" s="2"/>
    </row>
    <row r="402" spans="1:1" x14ac:dyDescent="0.3">
      <c r="A402" s="2"/>
    </row>
    <row r="403" spans="1:1" x14ac:dyDescent="0.3">
      <c r="A403" s="2"/>
    </row>
    <row r="404" spans="1:1" x14ac:dyDescent="0.3">
      <c r="A404" s="2"/>
    </row>
    <row r="405" spans="1:1" x14ac:dyDescent="0.3">
      <c r="A405" s="2"/>
    </row>
    <row r="406" spans="1:1" x14ac:dyDescent="0.3">
      <c r="A406" s="2"/>
    </row>
    <row r="407" spans="1:1" x14ac:dyDescent="0.3">
      <c r="A407" s="2"/>
    </row>
    <row r="408" spans="1:1" x14ac:dyDescent="0.3">
      <c r="A408" s="2"/>
    </row>
    <row r="409" spans="1:1" x14ac:dyDescent="0.3">
      <c r="A409" s="2"/>
    </row>
    <row r="410" spans="1:1" x14ac:dyDescent="0.3">
      <c r="A410" s="2"/>
    </row>
    <row r="411" spans="1:1" x14ac:dyDescent="0.3">
      <c r="A411" s="2"/>
    </row>
    <row r="412" spans="1:1" x14ac:dyDescent="0.3">
      <c r="A412" s="2"/>
    </row>
    <row r="413" spans="1:1" x14ac:dyDescent="0.3">
      <c r="A413" s="2"/>
    </row>
    <row r="414" spans="1:1" x14ac:dyDescent="0.3">
      <c r="A414" s="2"/>
    </row>
    <row r="415" spans="1:1" x14ac:dyDescent="0.3">
      <c r="A415" s="2"/>
    </row>
    <row r="416" spans="1:1" x14ac:dyDescent="0.3">
      <c r="A416" s="2"/>
    </row>
    <row r="417" spans="1:1" x14ac:dyDescent="0.3">
      <c r="A417" s="2"/>
    </row>
    <row r="418" spans="1:1" x14ac:dyDescent="0.3">
      <c r="A418" s="2"/>
    </row>
    <row r="419" spans="1:1" x14ac:dyDescent="0.3">
      <c r="A419" s="2"/>
    </row>
    <row r="420" spans="1:1" x14ac:dyDescent="0.3">
      <c r="A420" s="2"/>
    </row>
    <row r="421" spans="1:1" x14ac:dyDescent="0.3">
      <c r="A421" s="2"/>
    </row>
    <row r="422" spans="1:1" x14ac:dyDescent="0.3">
      <c r="A422" s="2"/>
    </row>
    <row r="423" spans="1:1" x14ac:dyDescent="0.3">
      <c r="A423" s="2"/>
    </row>
    <row r="424" spans="1:1" x14ac:dyDescent="0.3">
      <c r="A424" s="2"/>
    </row>
    <row r="425" spans="1:1" x14ac:dyDescent="0.3">
      <c r="A425" s="2"/>
    </row>
    <row r="426" spans="1:1" x14ac:dyDescent="0.3">
      <c r="A426" s="2"/>
    </row>
    <row r="427" spans="1:1" x14ac:dyDescent="0.3">
      <c r="A427" s="2"/>
    </row>
    <row r="428" spans="1:1" x14ac:dyDescent="0.3">
      <c r="A428" s="2"/>
    </row>
    <row r="429" spans="1:1" x14ac:dyDescent="0.3">
      <c r="A429" s="2"/>
    </row>
    <row r="430" spans="1:1" x14ac:dyDescent="0.3">
      <c r="A430" s="2"/>
    </row>
    <row r="431" spans="1:1" x14ac:dyDescent="0.3">
      <c r="A431" s="2"/>
    </row>
    <row r="432" spans="1:1" x14ac:dyDescent="0.3">
      <c r="A432" s="2"/>
    </row>
    <row r="433" spans="1:1" x14ac:dyDescent="0.3">
      <c r="A433" s="2"/>
    </row>
    <row r="434" spans="1:1" x14ac:dyDescent="0.3">
      <c r="A434" s="2"/>
    </row>
    <row r="435" spans="1:1" x14ac:dyDescent="0.3">
      <c r="A435" s="2"/>
    </row>
    <row r="436" spans="1:1" x14ac:dyDescent="0.3">
      <c r="A436" s="2"/>
    </row>
    <row r="437" spans="1:1" x14ac:dyDescent="0.3">
      <c r="A437" s="2"/>
    </row>
    <row r="438" spans="1:1" x14ac:dyDescent="0.3">
      <c r="A438" s="2"/>
    </row>
    <row r="439" spans="1:1" x14ac:dyDescent="0.3">
      <c r="A439" s="2"/>
    </row>
    <row r="440" spans="1:1" x14ac:dyDescent="0.3">
      <c r="A440" s="2"/>
    </row>
    <row r="441" spans="1:1" x14ac:dyDescent="0.3">
      <c r="A441" s="2"/>
    </row>
    <row r="442" spans="1:1" x14ac:dyDescent="0.3">
      <c r="A442" s="2"/>
    </row>
    <row r="443" spans="1:1" x14ac:dyDescent="0.3">
      <c r="A443" s="2"/>
    </row>
    <row r="444" spans="1:1" x14ac:dyDescent="0.3">
      <c r="A444" s="2"/>
    </row>
    <row r="445" spans="1:1" x14ac:dyDescent="0.3">
      <c r="A445" s="2"/>
    </row>
    <row r="446" spans="1:1" x14ac:dyDescent="0.3">
      <c r="A446" s="2"/>
    </row>
    <row r="447" spans="1:1" x14ac:dyDescent="0.3">
      <c r="A447" s="2"/>
    </row>
    <row r="448" spans="1:1" x14ac:dyDescent="0.3">
      <c r="A448" s="2"/>
    </row>
    <row r="449" spans="1:1" x14ac:dyDescent="0.3">
      <c r="A449" s="2"/>
    </row>
    <row r="450" spans="1:1" x14ac:dyDescent="0.3">
      <c r="A450" s="2"/>
    </row>
    <row r="451" spans="1:1" x14ac:dyDescent="0.3">
      <c r="A451" s="2"/>
    </row>
    <row r="452" spans="1:1" x14ac:dyDescent="0.3">
      <c r="A452" s="2"/>
    </row>
    <row r="453" spans="1:1" x14ac:dyDescent="0.3">
      <c r="A453" s="2"/>
    </row>
    <row r="454" spans="1:1" x14ac:dyDescent="0.3">
      <c r="A454" s="2"/>
    </row>
    <row r="455" spans="1:1" x14ac:dyDescent="0.3">
      <c r="A455" s="2"/>
    </row>
    <row r="456" spans="1:1" x14ac:dyDescent="0.3">
      <c r="A456" s="2"/>
    </row>
    <row r="457" spans="1:1" x14ac:dyDescent="0.3">
      <c r="A457" s="2"/>
    </row>
    <row r="458" spans="1:1" x14ac:dyDescent="0.3">
      <c r="A458" s="2"/>
    </row>
    <row r="459" spans="1:1" x14ac:dyDescent="0.3">
      <c r="A459" s="2"/>
    </row>
    <row r="460" spans="1:1" x14ac:dyDescent="0.3">
      <c r="A460" s="2"/>
    </row>
    <row r="461" spans="1:1" x14ac:dyDescent="0.3">
      <c r="A461" s="2"/>
    </row>
    <row r="462" spans="1:1" x14ac:dyDescent="0.3">
      <c r="A462" s="2"/>
    </row>
    <row r="463" spans="1:1" x14ac:dyDescent="0.3">
      <c r="A463" s="2"/>
    </row>
    <row r="464" spans="1:1" x14ac:dyDescent="0.3">
      <c r="A464" s="2"/>
    </row>
    <row r="465" spans="1:1" x14ac:dyDescent="0.3">
      <c r="A465" s="2"/>
    </row>
    <row r="466" spans="1:1" x14ac:dyDescent="0.3">
      <c r="A466" s="2"/>
    </row>
    <row r="467" spans="1:1" x14ac:dyDescent="0.3">
      <c r="A467" s="2"/>
    </row>
    <row r="468" spans="1:1" x14ac:dyDescent="0.3">
      <c r="A468" s="2"/>
    </row>
    <row r="469" spans="1:1" x14ac:dyDescent="0.3">
      <c r="A469" s="2"/>
    </row>
    <row r="470" spans="1:1" x14ac:dyDescent="0.3">
      <c r="A470" s="2"/>
    </row>
    <row r="471" spans="1:1" x14ac:dyDescent="0.3">
      <c r="A471" s="2"/>
    </row>
    <row r="472" spans="1:1" x14ac:dyDescent="0.3">
      <c r="A472" s="2"/>
    </row>
    <row r="473" spans="1:1" x14ac:dyDescent="0.3">
      <c r="A473" s="2"/>
    </row>
    <row r="474" spans="1:1" x14ac:dyDescent="0.3">
      <c r="A474" s="2"/>
    </row>
    <row r="475" spans="1:1" x14ac:dyDescent="0.3">
      <c r="A475" s="2"/>
    </row>
    <row r="476" spans="1:1" x14ac:dyDescent="0.3">
      <c r="A476" s="2"/>
    </row>
    <row r="477" spans="1:1" x14ac:dyDescent="0.3">
      <c r="A477" s="2"/>
    </row>
    <row r="478" spans="1:1" x14ac:dyDescent="0.3">
      <c r="A478" s="2"/>
    </row>
    <row r="479" spans="1:1" x14ac:dyDescent="0.3">
      <c r="A479" s="2"/>
    </row>
    <row r="480" spans="1:1" x14ac:dyDescent="0.3">
      <c r="A480" s="2"/>
    </row>
    <row r="481" spans="1:1" x14ac:dyDescent="0.3">
      <c r="A481" s="2"/>
    </row>
    <row r="482" spans="1:1" x14ac:dyDescent="0.3">
      <c r="A482" s="2"/>
    </row>
    <row r="483" spans="1:1" x14ac:dyDescent="0.3">
      <c r="A483" s="2"/>
    </row>
    <row r="484" spans="1:1" x14ac:dyDescent="0.3">
      <c r="A484" s="2"/>
    </row>
    <row r="485" spans="1:1" x14ac:dyDescent="0.3">
      <c r="A485" s="2"/>
    </row>
    <row r="486" spans="1:1" x14ac:dyDescent="0.3">
      <c r="A486" s="2"/>
    </row>
    <row r="487" spans="1:1" x14ac:dyDescent="0.3">
      <c r="A487" s="2"/>
    </row>
    <row r="488" spans="1:1" x14ac:dyDescent="0.3">
      <c r="A488" s="2"/>
    </row>
    <row r="489" spans="1:1" x14ac:dyDescent="0.3">
      <c r="A489" s="2"/>
    </row>
    <row r="490" spans="1:1" x14ac:dyDescent="0.3">
      <c r="A490" s="2"/>
    </row>
    <row r="491" spans="1:1" x14ac:dyDescent="0.3">
      <c r="A491" s="2"/>
    </row>
    <row r="492" spans="1:1" x14ac:dyDescent="0.3">
      <c r="A492" s="2"/>
    </row>
    <row r="493" spans="1:1" x14ac:dyDescent="0.3">
      <c r="A493" s="2"/>
    </row>
    <row r="494" spans="1:1" x14ac:dyDescent="0.3">
      <c r="A494" s="2"/>
    </row>
    <row r="495" spans="1:1" x14ac:dyDescent="0.3">
      <c r="A495" s="2"/>
    </row>
    <row r="496" spans="1:1" x14ac:dyDescent="0.3">
      <c r="A496" s="2"/>
    </row>
    <row r="497" spans="1:1" x14ac:dyDescent="0.3">
      <c r="A497" s="2"/>
    </row>
    <row r="498" spans="1:1" x14ac:dyDescent="0.3">
      <c r="A498" s="2"/>
    </row>
    <row r="499" spans="1:1" x14ac:dyDescent="0.3">
      <c r="A499" s="2"/>
    </row>
    <row r="500" spans="1:1" x14ac:dyDescent="0.3">
      <c r="A500" s="2"/>
    </row>
    <row r="501" spans="1:1" x14ac:dyDescent="0.3">
      <c r="A501" s="2"/>
    </row>
    <row r="502" spans="1:1" x14ac:dyDescent="0.3">
      <c r="A502" s="2"/>
    </row>
    <row r="503" spans="1:1" x14ac:dyDescent="0.3">
      <c r="A503" s="2"/>
    </row>
    <row r="504" spans="1:1" x14ac:dyDescent="0.3">
      <c r="A504" s="2"/>
    </row>
    <row r="505" spans="1:1" x14ac:dyDescent="0.3">
      <c r="A505" s="2"/>
    </row>
    <row r="506" spans="1:1" x14ac:dyDescent="0.3">
      <c r="A506" s="2"/>
    </row>
    <row r="507" spans="1:1" x14ac:dyDescent="0.3">
      <c r="A507" s="2"/>
    </row>
    <row r="508" spans="1:1" x14ac:dyDescent="0.3">
      <c r="A508" s="2"/>
    </row>
    <row r="509" spans="1:1" x14ac:dyDescent="0.3">
      <c r="A509" s="2"/>
    </row>
    <row r="510" spans="1:1" x14ac:dyDescent="0.3">
      <c r="A510" s="2"/>
    </row>
    <row r="511" spans="1:1" x14ac:dyDescent="0.3">
      <c r="A511" s="2"/>
    </row>
    <row r="512" spans="1:1" x14ac:dyDescent="0.3">
      <c r="A512" s="2"/>
    </row>
    <row r="513" spans="1:1" x14ac:dyDescent="0.3">
      <c r="A513" s="2"/>
    </row>
    <row r="514" spans="1:1" x14ac:dyDescent="0.3">
      <c r="A514" s="2"/>
    </row>
    <row r="515" spans="1:1" x14ac:dyDescent="0.3">
      <c r="A515" s="2"/>
    </row>
    <row r="516" spans="1:1" x14ac:dyDescent="0.3">
      <c r="A516" s="2"/>
    </row>
    <row r="517" spans="1:1" x14ac:dyDescent="0.3">
      <c r="A517" s="2"/>
    </row>
    <row r="518" spans="1:1" x14ac:dyDescent="0.3">
      <c r="A518" s="2"/>
    </row>
    <row r="519" spans="1:1" x14ac:dyDescent="0.3">
      <c r="A519" s="2"/>
    </row>
    <row r="520" spans="1:1" x14ac:dyDescent="0.3">
      <c r="A520" s="2"/>
    </row>
    <row r="521" spans="1:1" x14ac:dyDescent="0.3">
      <c r="A521" s="2"/>
    </row>
    <row r="522" spans="1:1" x14ac:dyDescent="0.3">
      <c r="A522" s="2"/>
    </row>
    <row r="523" spans="1:1" x14ac:dyDescent="0.3">
      <c r="A523" s="2"/>
    </row>
    <row r="524" spans="1:1" x14ac:dyDescent="0.3">
      <c r="A524" s="2"/>
    </row>
    <row r="525" spans="1:1" x14ac:dyDescent="0.3">
      <c r="A525" s="2"/>
    </row>
    <row r="526" spans="1:1" x14ac:dyDescent="0.3">
      <c r="A526" s="2"/>
    </row>
    <row r="527" spans="1:1" x14ac:dyDescent="0.3">
      <c r="A527" s="2"/>
    </row>
    <row r="528" spans="1:1" x14ac:dyDescent="0.3">
      <c r="A528" s="2"/>
    </row>
    <row r="529" spans="1:1" x14ac:dyDescent="0.3">
      <c r="A529" s="2"/>
    </row>
    <row r="530" spans="1:1" x14ac:dyDescent="0.3">
      <c r="A530" s="2"/>
    </row>
    <row r="531" spans="1:1" x14ac:dyDescent="0.3">
      <c r="A531" s="2"/>
    </row>
    <row r="532" spans="1:1" x14ac:dyDescent="0.3">
      <c r="A532" s="2"/>
    </row>
    <row r="533" spans="1:1" x14ac:dyDescent="0.3">
      <c r="A533" s="2"/>
    </row>
    <row r="534" spans="1:1" x14ac:dyDescent="0.3">
      <c r="A534" s="2"/>
    </row>
    <row r="535" spans="1:1" x14ac:dyDescent="0.3">
      <c r="A535" s="2"/>
    </row>
    <row r="536" spans="1:1" x14ac:dyDescent="0.3">
      <c r="A536" s="2"/>
    </row>
    <row r="537" spans="1:1" x14ac:dyDescent="0.3">
      <c r="A537" s="2"/>
    </row>
    <row r="538" spans="1:1" x14ac:dyDescent="0.3">
      <c r="A538" s="2"/>
    </row>
    <row r="539" spans="1:1" x14ac:dyDescent="0.3">
      <c r="A539" s="2"/>
    </row>
    <row r="540" spans="1:1" x14ac:dyDescent="0.3">
      <c r="A540" s="2"/>
    </row>
    <row r="541" spans="1:1" x14ac:dyDescent="0.3">
      <c r="A541" s="2"/>
    </row>
    <row r="542" spans="1:1" x14ac:dyDescent="0.3">
      <c r="A542" s="2"/>
    </row>
    <row r="543" spans="1:1" x14ac:dyDescent="0.3">
      <c r="A543" s="2"/>
    </row>
    <row r="544" spans="1:1" x14ac:dyDescent="0.3">
      <c r="A544" s="2"/>
    </row>
    <row r="545" spans="1:1" x14ac:dyDescent="0.3">
      <c r="A545" s="2"/>
    </row>
    <row r="546" spans="1:1" x14ac:dyDescent="0.3">
      <c r="A546" s="2"/>
    </row>
    <row r="547" spans="1:1" x14ac:dyDescent="0.3">
      <c r="A547" s="2"/>
    </row>
    <row r="548" spans="1:1" x14ac:dyDescent="0.3">
      <c r="A548" s="2"/>
    </row>
    <row r="549" spans="1:1" x14ac:dyDescent="0.3">
      <c r="A549" s="2"/>
    </row>
    <row r="550" spans="1:1" x14ac:dyDescent="0.3">
      <c r="A550" s="2"/>
    </row>
    <row r="551" spans="1:1" x14ac:dyDescent="0.3">
      <c r="A551" s="2"/>
    </row>
    <row r="552" spans="1:1" x14ac:dyDescent="0.3">
      <c r="A552" s="2"/>
    </row>
    <row r="553" spans="1:1" x14ac:dyDescent="0.3">
      <c r="A553" s="2"/>
    </row>
    <row r="554" spans="1:1" x14ac:dyDescent="0.3">
      <c r="A554" s="2"/>
    </row>
    <row r="555" spans="1:1" x14ac:dyDescent="0.3">
      <c r="A555" s="2"/>
    </row>
    <row r="556" spans="1:1" x14ac:dyDescent="0.3">
      <c r="A556" s="2"/>
    </row>
    <row r="557" spans="1:1" x14ac:dyDescent="0.3">
      <c r="A557" s="2"/>
    </row>
    <row r="558" spans="1:1" x14ac:dyDescent="0.3">
      <c r="A558" s="2"/>
    </row>
    <row r="559" spans="1:1" x14ac:dyDescent="0.3">
      <c r="A559" s="2"/>
    </row>
    <row r="560" spans="1:1" x14ac:dyDescent="0.3">
      <c r="A560" s="2"/>
    </row>
    <row r="561" spans="1:1" x14ac:dyDescent="0.3">
      <c r="A561" s="2"/>
    </row>
    <row r="562" spans="1:1" x14ac:dyDescent="0.3">
      <c r="A562" s="2"/>
    </row>
    <row r="563" spans="1:1" x14ac:dyDescent="0.3">
      <c r="A563" s="2"/>
    </row>
    <row r="564" spans="1:1" x14ac:dyDescent="0.3">
      <c r="A564" s="2"/>
    </row>
    <row r="565" spans="1:1" x14ac:dyDescent="0.3">
      <c r="A565" s="2"/>
    </row>
    <row r="566" spans="1:1" x14ac:dyDescent="0.3">
      <c r="A566" s="2"/>
    </row>
    <row r="567" spans="1:1" x14ac:dyDescent="0.3">
      <c r="A567" s="2"/>
    </row>
    <row r="568" spans="1:1" x14ac:dyDescent="0.3">
      <c r="A568" s="2"/>
    </row>
    <row r="569" spans="1:1" x14ac:dyDescent="0.3">
      <c r="A569" s="2"/>
    </row>
    <row r="570" spans="1:1" x14ac:dyDescent="0.3">
      <c r="A570" s="2"/>
    </row>
    <row r="571" spans="1:1" x14ac:dyDescent="0.3">
      <c r="A571" s="2"/>
    </row>
    <row r="572" spans="1:1" x14ac:dyDescent="0.3">
      <c r="A572" s="2"/>
    </row>
    <row r="573" spans="1:1" x14ac:dyDescent="0.3">
      <c r="A573" s="2"/>
    </row>
    <row r="574" spans="1:1" x14ac:dyDescent="0.3">
      <c r="A574" s="2"/>
    </row>
    <row r="575" spans="1:1" x14ac:dyDescent="0.3">
      <c r="A575" s="2"/>
    </row>
    <row r="576" spans="1:1" x14ac:dyDescent="0.3">
      <c r="A576" s="2"/>
    </row>
    <row r="577" spans="1:1" x14ac:dyDescent="0.3">
      <c r="A577" s="2"/>
    </row>
    <row r="578" spans="1:1" x14ac:dyDescent="0.3">
      <c r="A578" s="2"/>
    </row>
    <row r="579" spans="1:1" x14ac:dyDescent="0.3">
      <c r="A579" s="2"/>
    </row>
    <row r="580" spans="1:1" x14ac:dyDescent="0.3">
      <c r="A580" s="2"/>
    </row>
    <row r="581" spans="1:1" x14ac:dyDescent="0.3">
      <c r="A581" s="2"/>
    </row>
    <row r="582" spans="1:1" x14ac:dyDescent="0.3">
      <c r="A582" s="2"/>
    </row>
    <row r="583" spans="1:1" x14ac:dyDescent="0.3">
      <c r="A583" s="2"/>
    </row>
    <row r="584" spans="1:1" x14ac:dyDescent="0.3">
      <c r="A584" s="2"/>
    </row>
    <row r="585" spans="1:1" x14ac:dyDescent="0.3">
      <c r="A585" s="2"/>
    </row>
    <row r="586" spans="1:1" x14ac:dyDescent="0.3">
      <c r="A586" s="2"/>
    </row>
    <row r="587" spans="1:1" x14ac:dyDescent="0.3">
      <c r="A587" s="2"/>
    </row>
    <row r="588" spans="1:1" x14ac:dyDescent="0.3">
      <c r="A588" s="2"/>
    </row>
    <row r="589" spans="1:1" x14ac:dyDescent="0.3">
      <c r="A589" s="2"/>
    </row>
    <row r="590" spans="1:1" x14ac:dyDescent="0.3">
      <c r="A590" s="2"/>
    </row>
    <row r="591" spans="1:1" x14ac:dyDescent="0.3">
      <c r="A591" s="2"/>
    </row>
    <row r="592" spans="1:1" x14ac:dyDescent="0.3">
      <c r="A592" s="2"/>
    </row>
    <row r="593" spans="1:1" x14ac:dyDescent="0.3">
      <c r="A593" s="2"/>
    </row>
    <row r="594" spans="1:1" x14ac:dyDescent="0.3">
      <c r="A594" s="2"/>
    </row>
    <row r="595" spans="1:1" x14ac:dyDescent="0.3">
      <c r="A595" s="2"/>
    </row>
    <row r="596" spans="1:1" x14ac:dyDescent="0.3">
      <c r="A596" s="2"/>
    </row>
    <row r="597" spans="1:1" x14ac:dyDescent="0.3">
      <c r="A597" s="2"/>
    </row>
    <row r="598" spans="1:1" x14ac:dyDescent="0.3">
      <c r="A598" s="2"/>
    </row>
    <row r="599" spans="1:1" x14ac:dyDescent="0.3">
      <c r="A599" s="2"/>
    </row>
    <row r="600" spans="1:1" x14ac:dyDescent="0.3">
      <c r="A600" s="2"/>
    </row>
    <row r="601" spans="1:1" x14ac:dyDescent="0.3">
      <c r="A601" s="2"/>
    </row>
    <row r="602" spans="1:1" x14ac:dyDescent="0.3">
      <c r="A602" s="2"/>
    </row>
    <row r="603" spans="1:1" x14ac:dyDescent="0.3">
      <c r="A603" s="2"/>
    </row>
    <row r="604" spans="1:1" x14ac:dyDescent="0.3">
      <c r="A604" s="2"/>
    </row>
    <row r="605" spans="1:1" x14ac:dyDescent="0.3">
      <c r="A605" s="2"/>
    </row>
    <row r="606" spans="1:1" x14ac:dyDescent="0.3">
      <c r="A606" s="2"/>
    </row>
    <row r="607" spans="1:1" x14ac:dyDescent="0.3">
      <c r="A607" s="2"/>
    </row>
    <row r="608" spans="1:1" x14ac:dyDescent="0.3">
      <c r="A608" s="2"/>
    </row>
    <row r="609" spans="1:1" x14ac:dyDescent="0.3">
      <c r="A609" s="2"/>
    </row>
    <row r="610" spans="1:1" x14ac:dyDescent="0.3">
      <c r="A610" s="2"/>
    </row>
    <row r="611" spans="1:1" x14ac:dyDescent="0.3">
      <c r="A611" s="2"/>
    </row>
    <row r="612" spans="1:1" x14ac:dyDescent="0.3">
      <c r="A612" s="2"/>
    </row>
    <row r="613" spans="1:1" x14ac:dyDescent="0.3">
      <c r="A613" s="2"/>
    </row>
    <row r="614" spans="1:1" x14ac:dyDescent="0.3">
      <c r="A614" s="2"/>
    </row>
    <row r="615" spans="1:1" x14ac:dyDescent="0.3">
      <c r="A615" s="2"/>
    </row>
    <row r="616" spans="1:1" x14ac:dyDescent="0.3">
      <c r="A616" s="2"/>
    </row>
    <row r="617" spans="1:1" x14ac:dyDescent="0.3">
      <c r="A617" s="2"/>
    </row>
    <row r="618" spans="1:1" x14ac:dyDescent="0.3">
      <c r="A618" s="2"/>
    </row>
    <row r="619" spans="1:1" x14ac:dyDescent="0.3">
      <c r="A619" s="2"/>
    </row>
    <row r="620" spans="1:1" x14ac:dyDescent="0.3">
      <c r="A620" s="2"/>
    </row>
    <row r="621" spans="1:1" x14ac:dyDescent="0.3">
      <c r="A621" s="2"/>
    </row>
    <row r="622" spans="1:1" x14ac:dyDescent="0.3">
      <c r="A622" s="2"/>
    </row>
    <row r="623" spans="1:1" x14ac:dyDescent="0.3">
      <c r="A623" s="2"/>
    </row>
    <row r="624" spans="1:1" x14ac:dyDescent="0.3">
      <c r="A624" s="2"/>
    </row>
    <row r="625" spans="1:1" x14ac:dyDescent="0.3">
      <c r="A625" s="2"/>
    </row>
    <row r="626" spans="1:1" x14ac:dyDescent="0.3">
      <c r="A626" s="2"/>
    </row>
    <row r="627" spans="1:1" x14ac:dyDescent="0.3">
      <c r="A627" s="2"/>
    </row>
    <row r="628" spans="1:1" x14ac:dyDescent="0.3">
      <c r="A628" s="2"/>
    </row>
    <row r="629" spans="1:1" x14ac:dyDescent="0.3">
      <c r="A629" s="2"/>
    </row>
    <row r="630" spans="1:1" x14ac:dyDescent="0.3">
      <c r="A630" s="2"/>
    </row>
    <row r="631" spans="1:1" x14ac:dyDescent="0.3">
      <c r="A631" s="2"/>
    </row>
    <row r="632" spans="1:1" x14ac:dyDescent="0.3">
      <c r="A632" s="2"/>
    </row>
    <row r="633" spans="1:1" x14ac:dyDescent="0.3">
      <c r="A633" s="2"/>
    </row>
    <row r="634" spans="1:1" x14ac:dyDescent="0.3">
      <c r="A634" s="2"/>
    </row>
    <row r="635" spans="1:1" x14ac:dyDescent="0.3">
      <c r="A635" s="2"/>
    </row>
    <row r="636" spans="1:1" x14ac:dyDescent="0.3">
      <c r="A636" s="2"/>
    </row>
    <row r="637" spans="1:1" x14ac:dyDescent="0.3">
      <c r="A637" s="2"/>
    </row>
    <row r="638" spans="1:1" x14ac:dyDescent="0.3">
      <c r="A638" s="2"/>
    </row>
    <row r="639" spans="1:1" x14ac:dyDescent="0.3">
      <c r="A639" s="2"/>
    </row>
    <row r="640" spans="1:1" x14ac:dyDescent="0.3">
      <c r="A640" s="2"/>
    </row>
    <row r="641" spans="1:1" x14ac:dyDescent="0.3">
      <c r="A641" s="2"/>
    </row>
    <row r="642" spans="1:1" x14ac:dyDescent="0.3">
      <c r="A642" s="2"/>
    </row>
    <row r="643" spans="1:1" x14ac:dyDescent="0.3">
      <c r="A643" s="2"/>
    </row>
    <row r="644" spans="1:1" x14ac:dyDescent="0.3">
      <c r="A644" s="2"/>
    </row>
    <row r="645" spans="1:1" x14ac:dyDescent="0.3">
      <c r="A645" s="2"/>
    </row>
    <row r="646" spans="1:1" x14ac:dyDescent="0.3">
      <c r="A646" s="2"/>
    </row>
    <row r="647" spans="1:1" x14ac:dyDescent="0.3">
      <c r="A647" s="2"/>
    </row>
    <row r="648" spans="1:1" x14ac:dyDescent="0.3">
      <c r="A648" s="2"/>
    </row>
    <row r="649" spans="1:1" x14ac:dyDescent="0.3">
      <c r="A649" s="2"/>
    </row>
    <row r="650" spans="1:1" x14ac:dyDescent="0.3">
      <c r="A650" s="2"/>
    </row>
    <row r="651" spans="1:1" x14ac:dyDescent="0.3">
      <c r="A651" s="2"/>
    </row>
    <row r="652" spans="1:1" x14ac:dyDescent="0.3">
      <c r="A652" s="2"/>
    </row>
    <row r="653" spans="1:1" x14ac:dyDescent="0.3">
      <c r="A653" s="2"/>
    </row>
    <row r="654" spans="1:1" x14ac:dyDescent="0.3">
      <c r="A654" s="2"/>
    </row>
    <row r="655" spans="1:1" x14ac:dyDescent="0.3">
      <c r="A655" s="2"/>
    </row>
    <row r="656" spans="1:1" x14ac:dyDescent="0.3">
      <c r="A656" s="2"/>
    </row>
    <row r="657" spans="1:1" x14ac:dyDescent="0.3">
      <c r="A657" s="2"/>
    </row>
    <row r="658" spans="1:1" x14ac:dyDescent="0.3">
      <c r="A658" s="2"/>
    </row>
    <row r="659" spans="1:1" x14ac:dyDescent="0.3">
      <c r="A659" s="2"/>
    </row>
    <row r="660" spans="1:1" x14ac:dyDescent="0.3">
      <c r="A660" s="2"/>
    </row>
    <row r="661" spans="1:1" x14ac:dyDescent="0.3">
      <c r="A661" s="2"/>
    </row>
    <row r="662" spans="1:1" x14ac:dyDescent="0.3">
      <c r="A662" s="2"/>
    </row>
    <row r="663" spans="1:1" x14ac:dyDescent="0.3">
      <c r="A663" s="2"/>
    </row>
    <row r="664" spans="1:1" x14ac:dyDescent="0.3">
      <c r="A664" s="2"/>
    </row>
    <row r="665" spans="1:1" x14ac:dyDescent="0.3">
      <c r="A665" s="2"/>
    </row>
    <row r="666" spans="1:1" x14ac:dyDescent="0.3">
      <c r="A666" s="2"/>
    </row>
    <row r="667" spans="1:1" x14ac:dyDescent="0.3">
      <c r="A667" s="2"/>
    </row>
    <row r="668" spans="1:1" x14ac:dyDescent="0.3">
      <c r="A668" s="2"/>
    </row>
    <row r="669" spans="1:1" x14ac:dyDescent="0.3">
      <c r="A669" s="2"/>
    </row>
    <row r="670" spans="1:1" x14ac:dyDescent="0.3">
      <c r="A670" s="2"/>
    </row>
    <row r="671" spans="1:1" x14ac:dyDescent="0.3">
      <c r="A671" s="2"/>
    </row>
    <row r="672" spans="1:1" x14ac:dyDescent="0.3">
      <c r="A672" s="2"/>
    </row>
    <row r="673" spans="1:1" x14ac:dyDescent="0.3">
      <c r="A673" s="2"/>
    </row>
    <row r="674" spans="1:1" x14ac:dyDescent="0.3">
      <c r="A674" s="2"/>
    </row>
    <row r="675" spans="1:1" x14ac:dyDescent="0.3">
      <c r="A675" s="2"/>
    </row>
    <row r="676" spans="1:1" x14ac:dyDescent="0.3">
      <c r="A676" s="2"/>
    </row>
    <row r="677" spans="1:1" x14ac:dyDescent="0.3">
      <c r="A677" s="2"/>
    </row>
    <row r="678" spans="1:1" x14ac:dyDescent="0.3">
      <c r="A678" s="2"/>
    </row>
    <row r="679" spans="1:1" x14ac:dyDescent="0.3">
      <c r="A679" s="2"/>
    </row>
    <row r="680" spans="1:1" x14ac:dyDescent="0.3">
      <c r="A680" s="2"/>
    </row>
    <row r="681" spans="1:1" x14ac:dyDescent="0.3">
      <c r="A681" s="2"/>
    </row>
    <row r="682" spans="1:1" x14ac:dyDescent="0.3">
      <c r="A682" s="2"/>
    </row>
    <row r="683" spans="1:1" x14ac:dyDescent="0.3">
      <c r="A683" s="2"/>
    </row>
    <row r="684" spans="1:1" x14ac:dyDescent="0.3">
      <c r="A684" s="2"/>
    </row>
    <row r="685" spans="1:1" x14ac:dyDescent="0.3">
      <c r="A685" s="2"/>
    </row>
    <row r="686" spans="1:1" x14ac:dyDescent="0.3">
      <c r="A686" s="2"/>
    </row>
    <row r="687" spans="1:1" x14ac:dyDescent="0.3">
      <c r="A687" s="2"/>
    </row>
    <row r="688" spans="1:1" x14ac:dyDescent="0.3">
      <c r="A688" s="2"/>
    </row>
    <row r="689" spans="1:1" x14ac:dyDescent="0.3">
      <c r="A689" s="2"/>
    </row>
    <row r="690" spans="1:1" x14ac:dyDescent="0.3">
      <c r="A690" s="2"/>
    </row>
    <row r="691" spans="1:1" x14ac:dyDescent="0.3">
      <c r="A691" s="2"/>
    </row>
    <row r="692" spans="1:1" x14ac:dyDescent="0.3">
      <c r="A692" s="2"/>
    </row>
    <row r="693" spans="1:1" x14ac:dyDescent="0.3">
      <c r="A693" s="2"/>
    </row>
    <row r="694" spans="1:1" x14ac:dyDescent="0.3">
      <c r="A694" s="2"/>
    </row>
    <row r="695" spans="1:1" x14ac:dyDescent="0.3">
      <c r="A695" s="2"/>
    </row>
    <row r="696" spans="1:1" x14ac:dyDescent="0.3">
      <c r="A696" s="2"/>
    </row>
    <row r="697" spans="1:1" x14ac:dyDescent="0.3">
      <c r="A697" s="2"/>
    </row>
    <row r="698" spans="1:1" x14ac:dyDescent="0.3">
      <c r="A698" s="2"/>
    </row>
    <row r="699" spans="1:1" x14ac:dyDescent="0.3">
      <c r="A699" s="2"/>
    </row>
    <row r="700" spans="1:1" x14ac:dyDescent="0.3">
      <c r="A700" s="2"/>
    </row>
    <row r="701" spans="1:1" x14ac:dyDescent="0.3">
      <c r="A701" s="2"/>
    </row>
    <row r="702" spans="1:1" x14ac:dyDescent="0.3">
      <c r="A702" s="2"/>
    </row>
    <row r="703" spans="1:1" x14ac:dyDescent="0.3">
      <c r="A703" s="2"/>
    </row>
    <row r="704" spans="1:1" x14ac:dyDescent="0.3">
      <c r="A704" s="2"/>
    </row>
    <row r="705" spans="1:1" x14ac:dyDescent="0.3">
      <c r="A705" s="2"/>
    </row>
    <row r="706" spans="1:1" x14ac:dyDescent="0.3">
      <c r="A706" s="2"/>
    </row>
    <row r="707" spans="1:1" x14ac:dyDescent="0.3">
      <c r="A707" s="2"/>
    </row>
    <row r="708" spans="1:1" x14ac:dyDescent="0.3">
      <c r="A708" s="2"/>
    </row>
    <row r="709" spans="1:1" x14ac:dyDescent="0.3">
      <c r="A709" s="2"/>
    </row>
    <row r="710" spans="1:1" x14ac:dyDescent="0.3">
      <c r="A710" s="2"/>
    </row>
    <row r="711" spans="1:1" x14ac:dyDescent="0.3">
      <c r="A711" s="2"/>
    </row>
    <row r="712" spans="1:1" x14ac:dyDescent="0.3">
      <c r="A712" s="2"/>
    </row>
    <row r="713" spans="1:1" x14ac:dyDescent="0.3">
      <c r="A713" s="2"/>
    </row>
    <row r="714" spans="1:1" x14ac:dyDescent="0.3">
      <c r="A714" s="2"/>
    </row>
    <row r="715" spans="1:1" x14ac:dyDescent="0.3">
      <c r="A715" s="2"/>
    </row>
    <row r="716" spans="1:1" x14ac:dyDescent="0.3">
      <c r="A716" s="2"/>
    </row>
    <row r="717" spans="1:1" x14ac:dyDescent="0.3">
      <c r="A717" s="2"/>
    </row>
    <row r="718" spans="1:1" x14ac:dyDescent="0.3">
      <c r="A718" s="2"/>
    </row>
    <row r="719" spans="1:1" x14ac:dyDescent="0.3">
      <c r="A719" s="2"/>
    </row>
    <row r="720" spans="1:1" x14ac:dyDescent="0.3">
      <c r="A720" s="2"/>
    </row>
    <row r="721" spans="1:1" x14ac:dyDescent="0.3">
      <c r="A721" s="2"/>
    </row>
    <row r="722" spans="1:1" x14ac:dyDescent="0.3">
      <c r="A722" s="2"/>
    </row>
    <row r="723" spans="1:1" x14ac:dyDescent="0.3">
      <c r="A723" s="2"/>
    </row>
    <row r="724" spans="1:1" x14ac:dyDescent="0.3">
      <c r="A724" s="2"/>
    </row>
    <row r="725" spans="1:1" x14ac:dyDescent="0.3">
      <c r="A725" s="2"/>
    </row>
    <row r="726" spans="1:1" x14ac:dyDescent="0.3">
      <c r="A726" s="2"/>
    </row>
    <row r="727" spans="1:1" x14ac:dyDescent="0.3">
      <c r="A727" s="2"/>
    </row>
    <row r="728" spans="1:1" x14ac:dyDescent="0.3">
      <c r="A728" s="2"/>
    </row>
    <row r="729" spans="1:1" x14ac:dyDescent="0.3">
      <c r="A729" s="2"/>
    </row>
    <row r="730" spans="1:1" x14ac:dyDescent="0.3">
      <c r="A730" s="2"/>
    </row>
    <row r="731" spans="1:1" x14ac:dyDescent="0.3">
      <c r="A731" s="2"/>
    </row>
    <row r="732" spans="1:1" x14ac:dyDescent="0.3">
      <c r="A732" s="2"/>
    </row>
    <row r="733" spans="1:1" x14ac:dyDescent="0.3">
      <c r="A733" s="2"/>
    </row>
    <row r="734" spans="1:1" x14ac:dyDescent="0.3">
      <c r="A734" s="2"/>
    </row>
    <row r="735" spans="1:1" x14ac:dyDescent="0.3">
      <c r="A735" s="2"/>
    </row>
    <row r="736" spans="1:1" x14ac:dyDescent="0.3">
      <c r="A736" s="2"/>
    </row>
    <row r="737" spans="1:1" x14ac:dyDescent="0.3">
      <c r="A737" s="2"/>
    </row>
    <row r="738" spans="1:1" x14ac:dyDescent="0.3">
      <c r="A738" s="2"/>
    </row>
    <row r="739" spans="1:1" x14ac:dyDescent="0.3">
      <c r="A739" s="2"/>
    </row>
    <row r="740" spans="1:1" x14ac:dyDescent="0.3">
      <c r="A740" s="2"/>
    </row>
    <row r="741" spans="1:1" x14ac:dyDescent="0.3">
      <c r="A741" s="2"/>
    </row>
    <row r="742" spans="1:1" x14ac:dyDescent="0.3">
      <c r="A742" s="2"/>
    </row>
    <row r="743" spans="1:1" x14ac:dyDescent="0.3">
      <c r="A743" s="2"/>
    </row>
    <row r="744" spans="1:1" x14ac:dyDescent="0.3">
      <c r="A744" s="2"/>
    </row>
    <row r="745" spans="1:1" x14ac:dyDescent="0.3">
      <c r="A745" s="2"/>
    </row>
    <row r="746" spans="1:1" x14ac:dyDescent="0.3">
      <c r="A746" s="2"/>
    </row>
    <row r="747" spans="1:1" x14ac:dyDescent="0.3">
      <c r="A747" s="2"/>
    </row>
    <row r="748" spans="1:1" x14ac:dyDescent="0.3">
      <c r="A748" s="2"/>
    </row>
    <row r="749" spans="1:1" x14ac:dyDescent="0.3">
      <c r="A749" s="2"/>
    </row>
    <row r="750" spans="1:1" x14ac:dyDescent="0.3">
      <c r="A750" s="2"/>
    </row>
    <row r="751" spans="1:1" x14ac:dyDescent="0.3">
      <c r="A751" s="2"/>
    </row>
    <row r="752" spans="1:1" x14ac:dyDescent="0.3">
      <c r="A752" s="2"/>
    </row>
    <row r="753" spans="1:1" x14ac:dyDescent="0.3">
      <c r="A753" s="2"/>
    </row>
    <row r="754" spans="1:1" x14ac:dyDescent="0.3">
      <c r="A754" s="2"/>
    </row>
    <row r="755" spans="1:1" x14ac:dyDescent="0.3">
      <c r="A755" s="2"/>
    </row>
    <row r="756" spans="1:1" x14ac:dyDescent="0.3">
      <c r="A756" s="2"/>
    </row>
    <row r="757" spans="1:1" x14ac:dyDescent="0.3">
      <c r="A757" s="2"/>
    </row>
    <row r="758" spans="1:1" x14ac:dyDescent="0.3">
      <c r="A758" s="2"/>
    </row>
    <row r="759" spans="1:1" x14ac:dyDescent="0.3">
      <c r="A759" s="2"/>
    </row>
    <row r="760" spans="1:1" x14ac:dyDescent="0.3">
      <c r="A760" s="2"/>
    </row>
    <row r="761" spans="1:1" x14ac:dyDescent="0.3">
      <c r="A761" s="2"/>
    </row>
    <row r="762" spans="1:1" x14ac:dyDescent="0.3">
      <c r="A762" s="2"/>
    </row>
    <row r="763" spans="1:1" x14ac:dyDescent="0.3">
      <c r="A763" s="2"/>
    </row>
    <row r="764" spans="1:1" x14ac:dyDescent="0.3">
      <c r="A764" s="2"/>
    </row>
    <row r="765" spans="1:1" x14ac:dyDescent="0.3">
      <c r="A765" s="2"/>
    </row>
    <row r="766" spans="1:1" x14ac:dyDescent="0.3">
      <c r="A766" s="2"/>
    </row>
    <row r="767" spans="1:1" x14ac:dyDescent="0.3">
      <c r="A767" s="2"/>
    </row>
    <row r="768" spans="1:1" x14ac:dyDescent="0.3">
      <c r="A768" s="2"/>
    </row>
    <row r="769" spans="1:1" x14ac:dyDescent="0.3">
      <c r="A769" s="2"/>
    </row>
    <row r="770" spans="1:1" x14ac:dyDescent="0.3">
      <c r="A770" s="2"/>
    </row>
    <row r="771" spans="1:1" x14ac:dyDescent="0.3">
      <c r="A771" s="2"/>
    </row>
    <row r="772" spans="1:1" x14ac:dyDescent="0.3">
      <c r="A772" s="2"/>
    </row>
    <row r="773" spans="1:1" x14ac:dyDescent="0.3">
      <c r="A773" s="2"/>
    </row>
    <row r="774" spans="1:1" x14ac:dyDescent="0.3">
      <c r="A774" s="2"/>
    </row>
    <row r="775" spans="1:1" x14ac:dyDescent="0.3">
      <c r="A775" s="2"/>
    </row>
    <row r="776" spans="1:1" x14ac:dyDescent="0.3">
      <c r="A776" s="2"/>
    </row>
    <row r="777" spans="1:1" x14ac:dyDescent="0.3">
      <c r="A777" s="2"/>
    </row>
    <row r="778" spans="1:1" x14ac:dyDescent="0.3">
      <c r="A778" s="2"/>
    </row>
    <row r="779" spans="1:1" x14ac:dyDescent="0.3">
      <c r="A779" s="2"/>
    </row>
    <row r="780" spans="1:1" x14ac:dyDescent="0.3">
      <c r="A780" s="2"/>
    </row>
    <row r="781" spans="1:1" x14ac:dyDescent="0.3">
      <c r="A781" s="2"/>
    </row>
    <row r="782" spans="1:1" x14ac:dyDescent="0.3">
      <c r="A782" s="2"/>
    </row>
    <row r="783" spans="1:1" x14ac:dyDescent="0.3">
      <c r="A783" s="2"/>
    </row>
    <row r="784" spans="1:1" x14ac:dyDescent="0.3">
      <c r="A784" s="2"/>
    </row>
    <row r="785" spans="1:1" x14ac:dyDescent="0.3">
      <c r="A785" s="2"/>
    </row>
    <row r="786" spans="1:1" x14ac:dyDescent="0.3">
      <c r="A786" s="2"/>
    </row>
    <row r="787" spans="1:1" x14ac:dyDescent="0.3">
      <c r="A787" s="2"/>
    </row>
    <row r="788" spans="1:1" x14ac:dyDescent="0.3">
      <c r="A788" s="2"/>
    </row>
    <row r="789" spans="1:1" x14ac:dyDescent="0.3">
      <c r="A789" s="2"/>
    </row>
    <row r="790" spans="1:1" x14ac:dyDescent="0.3">
      <c r="A790" s="2"/>
    </row>
    <row r="791" spans="1:1" x14ac:dyDescent="0.3">
      <c r="A791" s="2"/>
    </row>
    <row r="792" spans="1:1" x14ac:dyDescent="0.3">
      <c r="A792" s="2"/>
    </row>
    <row r="793" spans="1:1" x14ac:dyDescent="0.3">
      <c r="A793" s="2"/>
    </row>
    <row r="794" spans="1:1" x14ac:dyDescent="0.3">
      <c r="A794" s="2"/>
    </row>
    <row r="795" spans="1:1" x14ac:dyDescent="0.3">
      <c r="A795" s="2"/>
    </row>
    <row r="796" spans="1:1" x14ac:dyDescent="0.3">
      <c r="A796" s="2"/>
    </row>
    <row r="797" spans="1:1" x14ac:dyDescent="0.3">
      <c r="A797" s="2"/>
    </row>
    <row r="798" spans="1:1" x14ac:dyDescent="0.3">
      <c r="A798" s="2"/>
    </row>
    <row r="799" spans="1:1" x14ac:dyDescent="0.3">
      <c r="A799" s="2"/>
    </row>
    <row r="800" spans="1:1" x14ac:dyDescent="0.3">
      <c r="A800" s="2"/>
    </row>
    <row r="801" spans="1:1" x14ac:dyDescent="0.3">
      <c r="A801" s="2"/>
    </row>
    <row r="802" spans="1:1" x14ac:dyDescent="0.3">
      <c r="A802" s="2"/>
    </row>
    <row r="803" spans="1:1" x14ac:dyDescent="0.3">
      <c r="A803" s="2"/>
    </row>
    <row r="804" spans="1:1" x14ac:dyDescent="0.3">
      <c r="A804" s="2"/>
    </row>
    <row r="805" spans="1:1" x14ac:dyDescent="0.3">
      <c r="A805" s="2"/>
    </row>
    <row r="806" spans="1:1" x14ac:dyDescent="0.3">
      <c r="A806" s="2"/>
    </row>
    <row r="807" spans="1:1" x14ac:dyDescent="0.3">
      <c r="A807" s="2"/>
    </row>
    <row r="808" spans="1:1" x14ac:dyDescent="0.3">
      <c r="A808" s="2"/>
    </row>
    <row r="809" spans="1:1" x14ac:dyDescent="0.3">
      <c r="A809" s="2"/>
    </row>
    <row r="810" spans="1:1" x14ac:dyDescent="0.3">
      <c r="A810" s="2"/>
    </row>
    <row r="811" spans="1:1" x14ac:dyDescent="0.3">
      <c r="A811" s="2"/>
    </row>
    <row r="812" spans="1:1" x14ac:dyDescent="0.3">
      <c r="A812" s="2"/>
    </row>
    <row r="813" spans="1:1" x14ac:dyDescent="0.3">
      <c r="A813" s="2"/>
    </row>
    <row r="814" spans="1:1" x14ac:dyDescent="0.3">
      <c r="A814" s="2"/>
    </row>
    <row r="815" spans="1:1" x14ac:dyDescent="0.3">
      <c r="A815" s="2"/>
    </row>
    <row r="816" spans="1:1" x14ac:dyDescent="0.3">
      <c r="A816" s="2"/>
    </row>
    <row r="817" spans="1:1" x14ac:dyDescent="0.3">
      <c r="A817" s="2"/>
    </row>
    <row r="818" spans="1:1" x14ac:dyDescent="0.3">
      <c r="A818" s="2"/>
    </row>
    <row r="819" spans="1:1" x14ac:dyDescent="0.3">
      <c r="A819" s="2"/>
    </row>
    <row r="820" spans="1:1" x14ac:dyDescent="0.3">
      <c r="A820" s="2"/>
    </row>
    <row r="821" spans="1:1" x14ac:dyDescent="0.3">
      <c r="A821" s="2"/>
    </row>
    <row r="822" spans="1:1" x14ac:dyDescent="0.3">
      <c r="A822" s="2"/>
    </row>
    <row r="823" spans="1:1" x14ac:dyDescent="0.3">
      <c r="A823" s="2"/>
    </row>
    <row r="824" spans="1:1" x14ac:dyDescent="0.3">
      <c r="A824" s="2"/>
    </row>
    <row r="825" spans="1:1" x14ac:dyDescent="0.3">
      <c r="A825" s="2"/>
    </row>
    <row r="826" spans="1:1" x14ac:dyDescent="0.3">
      <c r="A826" s="2"/>
    </row>
    <row r="827" spans="1:1" x14ac:dyDescent="0.3">
      <c r="A827" s="2"/>
    </row>
    <row r="828" spans="1:1" x14ac:dyDescent="0.3">
      <c r="A828" s="2"/>
    </row>
    <row r="829" spans="1:1" x14ac:dyDescent="0.3">
      <c r="A829" s="2"/>
    </row>
    <row r="830" spans="1:1" x14ac:dyDescent="0.3">
      <c r="A830" s="2"/>
    </row>
    <row r="831" spans="1:1" x14ac:dyDescent="0.3">
      <c r="A831" s="2"/>
    </row>
    <row r="832" spans="1:1" x14ac:dyDescent="0.3">
      <c r="A832" s="2"/>
    </row>
    <row r="833" spans="1:1" x14ac:dyDescent="0.3">
      <c r="A833" s="2"/>
    </row>
    <row r="834" spans="1:1" x14ac:dyDescent="0.3">
      <c r="A834" s="2"/>
    </row>
    <row r="835" spans="1:1" x14ac:dyDescent="0.3">
      <c r="A835" s="2"/>
    </row>
    <row r="836" spans="1:1" x14ac:dyDescent="0.3">
      <c r="A836" s="2"/>
    </row>
    <row r="837" spans="1:1" x14ac:dyDescent="0.3">
      <c r="A837" s="2"/>
    </row>
    <row r="838" spans="1:1" x14ac:dyDescent="0.3">
      <c r="A838" s="2"/>
    </row>
    <row r="839" spans="1:1" x14ac:dyDescent="0.3">
      <c r="A839" s="2"/>
    </row>
    <row r="840" spans="1:1" x14ac:dyDescent="0.3">
      <c r="A840" s="2"/>
    </row>
    <row r="841" spans="1:1" x14ac:dyDescent="0.3">
      <c r="A841" s="2"/>
    </row>
    <row r="842" spans="1:1" x14ac:dyDescent="0.3">
      <c r="A842" s="2"/>
    </row>
    <row r="843" spans="1:1" x14ac:dyDescent="0.3">
      <c r="A843" s="2"/>
    </row>
    <row r="844" spans="1:1" x14ac:dyDescent="0.3">
      <c r="A844" s="2"/>
    </row>
    <row r="845" spans="1:1" x14ac:dyDescent="0.3">
      <c r="A845" s="2"/>
    </row>
    <row r="846" spans="1:1" x14ac:dyDescent="0.3">
      <c r="A846" s="2"/>
    </row>
    <row r="847" spans="1:1" x14ac:dyDescent="0.3">
      <c r="A847" s="2"/>
    </row>
    <row r="848" spans="1:1" x14ac:dyDescent="0.3">
      <c r="A848" s="2"/>
    </row>
    <row r="849" spans="1:1" x14ac:dyDescent="0.3">
      <c r="A849" s="2"/>
    </row>
    <row r="850" spans="1:1" x14ac:dyDescent="0.3">
      <c r="A850" s="2"/>
    </row>
    <row r="851" spans="1:1" x14ac:dyDescent="0.3">
      <c r="A851" s="2"/>
    </row>
    <row r="852" spans="1:1" x14ac:dyDescent="0.3">
      <c r="A852" s="2"/>
    </row>
    <row r="853" spans="1:1" x14ac:dyDescent="0.3">
      <c r="A853" s="2"/>
    </row>
    <row r="854" spans="1:1" x14ac:dyDescent="0.3">
      <c r="A854" s="2"/>
    </row>
    <row r="855" spans="1:1" x14ac:dyDescent="0.3">
      <c r="A855" s="2"/>
    </row>
    <row r="856" spans="1:1" x14ac:dyDescent="0.3">
      <c r="A856" s="2"/>
    </row>
    <row r="857" spans="1:1" x14ac:dyDescent="0.3">
      <c r="A857" s="2"/>
    </row>
    <row r="858" spans="1:1" x14ac:dyDescent="0.3">
      <c r="A858" s="2"/>
    </row>
    <row r="859" spans="1:1" x14ac:dyDescent="0.3">
      <c r="A859" s="2"/>
    </row>
    <row r="860" spans="1:1" x14ac:dyDescent="0.3">
      <c r="A860" s="2"/>
    </row>
    <row r="861" spans="1:1" x14ac:dyDescent="0.3">
      <c r="A861" s="2"/>
    </row>
    <row r="862" spans="1:1" x14ac:dyDescent="0.3">
      <c r="A862" s="2"/>
    </row>
    <row r="863" spans="1:1" x14ac:dyDescent="0.3">
      <c r="A863" s="2"/>
    </row>
    <row r="864" spans="1:1" x14ac:dyDescent="0.3">
      <c r="A864" s="2"/>
    </row>
    <row r="865" spans="1:1" x14ac:dyDescent="0.3">
      <c r="A865" s="2"/>
    </row>
    <row r="866" spans="1:1" x14ac:dyDescent="0.3">
      <c r="A866" s="2"/>
    </row>
    <row r="867" spans="1:1" x14ac:dyDescent="0.3">
      <c r="A867" s="2"/>
    </row>
    <row r="868" spans="1:1" x14ac:dyDescent="0.3">
      <c r="A868" s="2"/>
    </row>
    <row r="869" spans="1:1" x14ac:dyDescent="0.3">
      <c r="A869" s="2"/>
    </row>
    <row r="870" spans="1:1" x14ac:dyDescent="0.3">
      <c r="A870" s="2"/>
    </row>
    <row r="871" spans="1:1" x14ac:dyDescent="0.3">
      <c r="A871" s="2"/>
    </row>
    <row r="872" spans="1:1" x14ac:dyDescent="0.3">
      <c r="A872" s="2"/>
    </row>
    <row r="873" spans="1:1" x14ac:dyDescent="0.3">
      <c r="A873" s="2"/>
    </row>
    <row r="874" spans="1:1" x14ac:dyDescent="0.3">
      <c r="A874" s="2"/>
    </row>
    <row r="875" spans="1:1" x14ac:dyDescent="0.3">
      <c r="A875" s="2"/>
    </row>
    <row r="876" spans="1:1" x14ac:dyDescent="0.3">
      <c r="A876" s="2"/>
    </row>
    <row r="877" spans="1:1" x14ac:dyDescent="0.3">
      <c r="A877" s="2"/>
    </row>
    <row r="878" spans="1:1" x14ac:dyDescent="0.3">
      <c r="A878" s="2"/>
    </row>
    <row r="879" spans="1:1" x14ac:dyDescent="0.3">
      <c r="A879" s="2"/>
    </row>
    <row r="880" spans="1:1" x14ac:dyDescent="0.3">
      <c r="A880" s="2"/>
    </row>
    <row r="881" spans="1:1" x14ac:dyDescent="0.3">
      <c r="A881" s="2"/>
    </row>
    <row r="882" spans="1:1" x14ac:dyDescent="0.3">
      <c r="A882" s="2"/>
    </row>
    <row r="883" spans="1:1" x14ac:dyDescent="0.3">
      <c r="A883" s="2"/>
    </row>
    <row r="884" spans="1:1" x14ac:dyDescent="0.3">
      <c r="A884" s="2"/>
    </row>
    <row r="885" spans="1:1" x14ac:dyDescent="0.3">
      <c r="A885" s="2"/>
    </row>
    <row r="886" spans="1:1" x14ac:dyDescent="0.3">
      <c r="A886" s="2"/>
    </row>
    <row r="887" spans="1:1" x14ac:dyDescent="0.3">
      <c r="A887" s="2"/>
    </row>
    <row r="888" spans="1:1" x14ac:dyDescent="0.3">
      <c r="A888" s="2"/>
    </row>
    <row r="889" spans="1:1" x14ac:dyDescent="0.3">
      <c r="A889" s="2"/>
    </row>
    <row r="890" spans="1:1" x14ac:dyDescent="0.3">
      <c r="A890" s="2"/>
    </row>
    <row r="891" spans="1:1" x14ac:dyDescent="0.3">
      <c r="A891" s="2"/>
    </row>
    <row r="892" spans="1:1" x14ac:dyDescent="0.3">
      <c r="A892" s="2"/>
    </row>
    <row r="893" spans="1:1" x14ac:dyDescent="0.3">
      <c r="A893" s="2"/>
    </row>
    <row r="894" spans="1:1" x14ac:dyDescent="0.3">
      <c r="A894" s="2"/>
    </row>
    <row r="895" spans="1:1" x14ac:dyDescent="0.3">
      <c r="A895" s="2"/>
    </row>
    <row r="896" spans="1:1" x14ac:dyDescent="0.3">
      <c r="A896" s="2"/>
    </row>
    <row r="897" spans="1:1" x14ac:dyDescent="0.3">
      <c r="A897" s="2"/>
    </row>
    <row r="898" spans="1:1" x14ac:dyDescent="0.3">
      <c r="A898" s="2"/>
    </row>
    <row r="899" spans="1:1" x14ac:dyDescent="0.3">
      <c r="A899" s="2"/>
    </row>
    <row r="900" spans="1:1" x14ac:dyDescent="0.3">
      <c r="A900" s="2"/>
    </row>
    <row r="901" spans="1:1" x14ac:dyDescent="0.3">
      <c r="A901" s="2"/>
    </row>
    <row r="902" spans="1:1" x14ac:dyDescent="0.3">
      <c r="A902" s="2"/>
    </row>
    <row r="903" spans="1:1" x14ac:dyDescent="0.3">
      <c r="A903" s="2"/>
    </row>
    <row r="904" spans="1:1" x14ac:dyDescent="0.3">
      <c r="A904" s="2"/>
    </row>
    <row r="905" spans="1:1" x14ac:dyDescent="0.3">
      <c r="A905" s="2"/>
    </row>
    <row r="906" spans="1:1" x14ac:dyDescent="0.3">
      <c r="A906" s="2"/>
    </row>
    <row r="907" spans="1:1" x14ac:dyDescent="0.3">
      <c r="A907" s="2"/>
    </row>
    <row r="908" spans="1:1" x14ac:dyDescent="0.3">
      <c r="A908" s="2"/>
    </row>
    <row r="909" spans="1:1" x14ac:dyDescent="0.3">
      <c r="A909" s="2"/>
    </row>
    <row r="910" spans="1:1" x14ac:dyDescent="0.3">
      <c r="A910" s="2"/>
    </row>
    <row r="911" spans="1:1" x14ac:dyDescent="0.3">
      <c r="A911" s="2"/>
    </row>
    <row r="912" spans="1:1" x14ac:dyDescent="0.3">
      <c r="A912" s="2"/>
    </row>
    <row r="913" spans="1:1" x14ac:dyDescent="0.3">
      <c r="A913" s="2"/>
    </row>
    <row r="914" spans="1:1" x14ac:dyDescent="0.3">
      <c r="A914" s="2"/>
    </row>
    <row r="915" spans="1:1" x14ac:dyDescent="0.3">
      <c r="A915" s="2"/>
    </row>
    <row r="916" spans="1:1" x14ac:dyDescent="0.3">
      <c r="A916" s="2"/>
    </row>
    <row r="917" spans="1:1" x14ac:dyDescent="0.3">
      <c r="A917" s="2"/>
    </row>
    <row r="918" spans="1:1" x14ac:dyDescent="0.3">
      <c r="A918" s="2"/>
    </row>
    <row r="919" spans="1:1" x14ac:dyDescent="0.3">
      <c r="A919" s="2"/>
    </row>
    <row r="920" spans="1:1" x14ac:dyDescent="0.3">
      <c r="A920" s="2"/>
    </row>
    <row r="921" spans="1:1" x14ac:dyDescent="0.3">
      <c r="A921" s="2"/>
    </row>
    <row r="922" spans="1:1" x14ac:dyDescent="0.3">
      <c r="A922" s="2"/>
    </row>
    <row r="923" spans="1:1" x14ac:dyDescent="0.3">
      <c r="A923" s="2"/>
    </row>
    <row r="924" spans="1:1" x14ac:dyDescent="0.3">
      <c r="A924" s="2"/>
    </row>
    <row r="925" spans="1:1" x14ac:dyDescent="0.3">
      <c r="A925" s="2"/>
    </row>
    <row r="926" spans="1:1" x14ac:dyDescent="0.3">
      <c r="A926" s="2"/>
    </row>
    <row r="927" spans="1:1" x14ac:dyDescent="0.3">
      <c r="A927" s="2"/>
    </row>
    <row r="928" spans="1:1" x14ac:dyDescent="0.3">
      <c r="A928" s="2"/>
    </row>
    <row r="929" spans="1:1" x14ac:dyDescent="0.3">
      <c r="A929" s="2"/>
    </row>
    <row r="930" spans="1:1" x14ac:dyDescent="0.3">
      <c r="A930" s="2"/>
    </row>
    <row r="931" spans="1:1" x14ac:dyDescent="0.3">
      <c r="A931" s="2"/>
    </row>
    <row r="932" spans="1:1" x14ac:dyDescent="0.3">
      <c r="A932" s="2"/>
    </row>
    <row r="933" spans="1:1" x14ac:dyDescent="0.3">
      <c r="A933" s="2"/>
    </row>
    <row r="934" spans="1:1" x14ac:dyDescent="0.3">
      <c r="A934" s="2"/>
    </row>
    <row r="935" spans="1:1" x14ac:dyDescent="0.3">
      <c r="A935" s="2"/>
    </row>
    <row r="936" spans="1:1" x14ac:dyDescent="0.3">
      <c r="A936" s="2"/>
    </row>
    <row r="937" spans="1:1" x14ac:dyDescent="0.3">
      <c r="A937" s="2"/>
    </row>
    <row r="938" spans="1:1" x14ac:dyDescent="0.3">
      <c r="A938" s="2"/>
    </row>
    <row r="939" spans="1:1" x14ac:dyDescent="0.3">
      <c r="A939" s="2"/>
    </row>
    <row r="940" spans="1:1" x14ac:dyDescent="0.3">
      <c r="A940" s="2"/>
    </row>
    <row r="941" spans="1:1" x14ac:dyDescent="0.3">
      <c r="A941" s="2"/>
    </row>
    <row r="942" spans="1:1" x14ac:dyDescent="0.3">
      <c r="A942" s="2"/>
    </row>
    <row r="943" spans="1:1" x14ac:dyDescent="0.3">
      <c r="A943" s="2"/>
    </row>
    <row r="944" spans="1:1" x14ac:dyDescent="0.3">
      <c r="A944" s="2"/>
    </row>
    <row r="945" spans="1:1" x14ac:dyDescent="0.3">
      <c r="A945" s="2"/>
    </row>
    <row r="946" spans="1:1" x14ac:dyDescent="0.3">
      <c r="A946" s="2"/>
    </row>
    <row r="947" spans="1:1" x14ac:dyDescent="0.3">
      <c r="A947" s="2"/>
    </row>
    <row r="948" spans="1:1" x14ac:dyDescent="0.3">
      <c r="A948" s="2"/>
    </row>
    <row r="949" spans="1:1" x14ac:dyDescent="0.3">
      <c r="A949" s="2"/>
    </row>
    <row r="950" spans="1:1" x14ac:dyDescent="0.3">
      <c r="A950" s="2"/>
    </row>
    <row r="951" spans="1:1" x14ac:dyDescent="0.3">
      <c r="A951" s="2"/>
    </row>
    <row r="952" spans="1:1" x14ac:dyDescent="0.3">
      <c r="A952" s="2"/>
    </row>
    <row r="953" spans="1:1" x14ac:dyDescent="0.3">
      <c r="A953" s="2"/>
    </row>
    <row r="954" spans="1:1" x14ac:dyDescent="0.3">
      <c r="A954" s="2"/>
    </row>
    <row r="955" spans="1:1" x14ac:dyDescent="0.3">
      <c r="A955" s="2"/>
    </row>
    <row r="956" spans="1:1" x14ac:dyDescent="0.3">
      <c r="A956" s="2"/>
    </row>
    <row r="957" spans="1:1" x14ac:dyDescent="0.3">
      <c r="A957" s="2"/>
    </row>
    <row r="958" spans="1:1" x14ac:dyDescent="0.3">
      <c r="A958" s="2"/>
    </row>
    <row r="959" spans="1:1" x14ac:dyDescent="0.3">
      <c r="A959" s="2"/>
    </row>
    <row r="960" spans="1:1" x14ac:dyDescent="0.3">
      <c r="A960" s="2"/>
    </row>
    <row r="961" spans="1:1" x14ac:dyDescent="0.3">
      <c r="A961" s="2"/>
    </row>
    <row r="962" spans="1:1" x14ac:dyDescent="0.3">
      <c r="A962" s="2"/>
    </row>
    <row r="963" spans="1:1" x14ac:dyDescent="0.3">
      <c r="A963" s="2"/>
    </row>
    <row r="964" spans="1:1" x14ac:dyDescent="0.3">
      <c r="A964" s="2"/>
    </row>
    <row r="965" spans="1:1" x14ac:dyDescent="0.3">
      <c r="A965" s="2"/>
    </row>
    <row r="966" spans="1:1" x14ac:dyDescent="0.3">
      <c r="A966" s="2"/>
    </row>
    <row r="967" spans="1:1" x14ac:dyDescent="0.3">
      <c r="A967" s="2"/>
    </row>
    <row r="968" spans="1:1" x14ac:dyDescent="0.3">
      <c r="A968" s="2"/>
    </row>
    <row r="969" spans="1:1" x14ac:dyDescent="0.3">
      <c r="A969" s="2"/>
    </row>
    <row r="970" spans="1:1" x14ac:dyDescent="0.3">
      <c r="A970" s="2"/>
    </row>
    <row r="971" spans="1:1" x14ac:dyDescent="0.3">
      <c r="A971" s="2"/>
    </row>
    <row r="972" spans="1:1" x14ac:dyDescent="0.3">
      <c r="A972" s="2"/>
    </row>
    <row r="973" spans="1:1" x14ac:dyDescent="0.3">
      <c r="A973" s="2"/>
    </row>
    <row r="974" spans="1:1" x14ac:dyDescent="0.3">
      <c r="A974" s="2"/>
    </row>
    <row r="975" spans="1:1" x14ac:dyDescent="0.3">
      <c r="A975" s="2"/>
    </row>
    <row r="976" spans="1:1" x14ac:dyDescent="0.3">
      <c r="A976" s="2"/>
    </row>
    <row r="977" spans="1:1" x14ac:dyDescent="0.3">
      <c r="A977" s="2"/>
    </row>
    <row r="978" spans="1:1" x14ac:dyDescent="0.3">
      <c r="A978" s="2"/>
    </row>
    <row r="979" spans="1:1" x14ac:dyDescent="0.3">
      <c r="A979" s="2"/>
    </row>
    <row r="980" spans="1:1" x14ac:dyDescent="0.3">
      <c r="A980" s="2"/>
    </row>
    <row r="981" spans="1:1" x14ac:dyDescent="0.3">
      <c r="A981" s="2"/>
    </row>
    <row r="982" spans="1:1" x14ac:dyDescent="0.3">
      <c r="A982" s="2"/>
    </row>
    <row r="983" spans="1:1" x14ac:dyDescent="0.3">
      <c r="A983" s="2"/>
    </row>
    <row r="984" spans="1:1" x14ac:dyDescent="0.3">
      <c r="A984" s="2"/>
    </row>
    <row r="985" spans="1:1" x14ac:dyDescent="0.3">
      <c r="A985" s="2"/>
    </row>
    <row r="986" spans="1:1" x14ac:dyDescent="0.3">
      <c r="A986" s="2"/>
    </row>
    <row r="987" spans="1:1" x14ac:dyDescent="0.3">
      <c r="A987" s="2"/>
    </row>
    <row r="988" spans="1:1" x14ac:dyDescent="0.3">
      <c r="A988" s="2"/>
    </row>
    <row r="989" spans="1:1" x14ac:dyDescent="0.3">
      <c r="A989" s="2"/>
    </row>
    <row r="990" spans="1:1" x14ac:dyDescent="0.3">
      <c r="A990" s="2"/>
    </row>
    <row r="991" spans="1:1" x14ac:dyDescent="0.3">
      <c r="A991" s="2"/>
    </row>
    <row r="992" spans="1:1" x14ac:dyDescent="0.3">
      <c r="A992" s="2"/>
    </row>
    <row r="993" spans="1:1" x14ac:dyDescent="0.3">
      <c r="A993" s="2"/>
    </row>
    <row r="994" spans="1:1" x14ac:dyDescent="0.3">
      <c r="A994" s="2"/>
    </row>
    <row r="995" spans="1:1" x14ac:dyDescent="0.3">
      <c r="A995" s="2"/>
    </row>
    <row r="996" spans="1:1" x14ac:dyDescent="0.3">
      <c r="A996" s="2"/>
    </row>
    <row r="997" spans="1:1" x14ac:dyDescent="0.3">
      <c r="A997" s="2"/>
    </row>
    <row r="998" spans="1:1" x14ac:dyDescent="0.3">
      <c r="A998" s="2"/>
    </row>
    <row r="999" spans="1:1" x14ac:dyDescent="0.3">
      <c r="A999" s="2"/>
    </row>
    <row r="1000" spans="1:1" x14ac:dyDescent="0.3">
      <c r="A1000" s="2"/>
    </row>
    <row r="1001" spans="1:1" x14ac:dyDescent="0.3">
      <c r="A1001" s="2"/>
    </row>
    <row r="1002" spans="1:1" x14ac:dyDescent="0.3">
      <c r="A1002" s="2"/>
    </row>
    <row r="1003" spans="1:1" x14ac:dyDescent="0.3">
      <c r="A1003" s="2"/>
    </row>
    <row r="1004" spans="1:1" x14ac:dyDescent="0.3">
      <c r="A1004" s="2"/>
    </row>
    <row r="1005" spans="1:1" x14ac:dyDescent="0.3">
      <c r="A1005" s="2"/>
    </row>
    <row r="1006" spans="1:1" x14ac:dyDescent="0.3">
      <c r="A1006" s="2"/>
    </row>
    <row r="1007" spans="1:1" x14ac:dyDescent="0.3">
      <c r="A1007" s="2"/>
    </row>
    <row r="1008" spans="1:1" x14ac:dyDescent="0.3">
      <c r="A1008" s="2"/>
    </row>
    <row r="1009" spans="1:1" x14ac:dyDescent="0.3">
      <c r="A1009" s="2"/>
    </row>
    <row r="1010" spans="1:1" x14ac:dyDescent="0.3">
      <c r="A1010" s="2"/>
    </row>
    <row r="1011" spans="1:1" x14ac:dyDescent="0.3">
      <c r="A1011" s="2"/>
    </row>
    <row r="1012" spans="1:1" x14ac:dyDescent="0.3">
      <c r="A1012" s="2"/>
    </row>
    <row r="1013" spans="1:1" x14ac:dyDescent="0.3">
      <c r="A1013" s="2"/>
    </row>
    <row r="1014" spans="1:1" x14ac:dyDescent="0.3">
      <c r="A1014" s="2"/>
    </row>
    <row r="1015" spans="1:1" x14ac:dyDescent="0.3">
      <c r="A1015" s="2"/>
    </row>
    <row r="1016" spans="1:1" x14ac:dyDescent="0.3">
      <c r="A1016" s="2"/>
    </row>
    <row r="1017" spans="1:1" x14ac:dyDescent="0.3">
      <c r="A1017" s="2"/>
    </row>
    <row r="1018" spans="1:1" x14ac:dyDescent="0.3">
      <c r="A1018" s="2"/>
    </row>
    <row r="1019" spans="1:1" x14ac:dyDescent="0.3">
      <c r="A1019" s="2"/>
    </row>
    <row r="1020" spans="1:1" x14ac:dyDescent="0.3">
      <c r="A1020" s="2"/>
    </row>
    <row r="1021" spans="1:1" x14ac:dyDescent="0.3">
      <c r="A1021" s="2"/>
    </row>
    <row r="1022" spans="1:1" x14ac:dyDescent="0.3">
      <c r="A1022" s="2"/>
    </row>
    <row r="1023" spans="1:1" x14ac:dyDescent="0.3">
      <c r="A1023" s="2"/>
    </row>
    <row r="1024" spans="1:1" x14ac:dyDescent="0.3">
      <c r="A1024" s="2"/>
    </row>
    <row r="1025" spans="1:1" x14ac:dyDescent="0.3">
      <c r="A1025" s="2"/>
    </row>
    <row r="1026" spans="1:1" x14ac:dyDescent="0.3">
      <c r="A1026" s="2"/>
    </row>
    <row r="1027" spans="1:1" x14ac:dyDescent="0.3">
      <c r="A1027" s="2"/>
    </row>
    <row r="1028" spans="1:1" x14ac:dyDescent="0.3">
      <c r="A1028" s="2"/>
    </row>
    <row r="1029" spans="1:1" x14ac:dyDescent="0.3">
      <c r="A1029" s="2"/>
    </row>
    <row r="1030" spans="1:1" x14ac:dyDescent="0.3">
      <c r="A1030" s="2"/>
    </row>
    <row r="1031" spans="1:1" x14ac:dyDescent="0.3">
      <c r="A1031" s="2"/>
    </row>
    <row r="1032" spans="1:1" x14ac:dyDescent="0.3">
      <c r="A1032" s="2"/>
    </row>
    <row r="1033" spans="1:1" x14ac:dyDescent="0.3">
      <c r="A1033" s="2"/>
    </row>
    <row r="1034" spans="1:1" x14ac:dyDescent="0.3">
      <c r="A1034" s="2"/>
    </row>
    <row r="1035" spans="1:1" x14ac:dyDescent="0.3">
      <c r="A1035" s="2"/>
    </row>
    <row r="1036" spans="1:1" x14ac:dyDescent="0.3">
      <c r="A1036" s="2"/>
    </row>
    <row r="1037" spans="1:1" x14ac:dyDescent="0.3">
      <c r="A1037" s="2"/>
    </row>
    <row r="1038" spans="1:1" x14ac:dyDescent="0.3">
      <c r="A1038" s="2"/>
    </row>
    <row r="1039" spans="1:1" x14ac:dyDescent="0.3">
      <c r="A1039" s="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41"/>
  <sheetViews>
    <sheetView zoomScale="82" workbookViewId="0">
      <selection activeCell="E12" sqref="E12"/>
    </sheetView>
  </sheetViews>
  <sheetFormatPr baseColWidth="10" defaultColWidth="8.81640625" defaultRowHeight="14" x14ac:dyDescent="0.3"/>
  <cols>
    <col min="1" max="1" width="42" style="3" customWidth="1"/>
    <col min="2" max="2" width="54.26953125" style="3" customWidth="1"/>
    <col min="3" max="3" width="20.81640625" style="3" customWidth="1"/>
    <col min="4" max="4" width="8.81640625" style="3"/>
    <col min="5" max="5" width="20.453125" style="3" customWidth="1"/>
    <col min="6" max="6" width="39" style="3" customWidth="1"/>
    <col min="7" max="7" width="8.81640625" style="3"/>
    <col min="8" max="8" width="22" style="3" customWidth="1"/>
    <col min="9" max="16384" width="8.81640625" style="3"/>
  </cols>
  <sheetData>
    <row r="1" spans="1:3" x14ac:dyDescent="0.3">
      <c r="A1" s="3" t="s">
        <v>1913</v>
      </c>
    </row>
    <row r="3" spans="1:3" x14ac:dyDescent="0.3">
      <c r="A3" s="139"/>
      <c r="B3" s="68" t="s">
        <v>4</v>
      </c>
      <c r="C3" s="68" t="s">
        <v>1914</v>
      </c>
    </row>
    <row r="4" spans="1:3" ht="16.5" x14ac:dyDescent="0.35">
      <c r="A4" s="131" t="s">
        <v>8</v>
      </c>
      <c r="B4" s="140"/>
      <c r="C4" s="140"/>
    </row>
    <row r="5" spans="1:3" ht="14.5" x14ac:dyDescent="0.35">
      <c r="A5" s="203" t="s">
        <v>1915</v>
      </c>
      <c r="B5" s="69" t="s">
        <v>173</v>
      </c>
      <c r="C5" s="69" t="s">
        <v>1916</v>
      </c>
    </row>
    <row r="6" spans="1:3" x14ac:dyDescent="0.3">
      <c r="A6" s="204"/>
      <c r="B6" s="69" t="s">
        <v>192</v>
      </c>
      <c r="C6" s="69" t="s">
        <v>1916</v>
      </c>
    </row>
    <row r="7" spans="1:3" x14ac:dyDescent="0.3">
      <c r="A7" s="204"/>
      <c r="B7" s="69" t="s">
        <v>198</v>
      </c>
      <c r="C7" s="69" t="s">
        <v>1916</v>
      </c>
    </row>
    <row r="8" spans="1:3" x14ac:dyDescent="0.3">
      <c r="A8" s="204"/>
      <c r="B8" s="69" t="s">
        <v>207</v>
      </c>
      <c r="C8" s="69" t="s">
        <v>1916</v>
      </c>
    </row>
    <row r="9" spans="1:3" x14ac:dyDescent="0.3">
      <c r="A9" s="204"/>
      <c r="B9" s="69" t="s">
        <v>214</v>
      </c>
      <c r="C9" s="69" t="s">
        <v>1916</v>
      </c>
    </row>
    <row r="10" spans="1:3" x14ac:dyDescent="0.3">
      <c r="A10" s="204"/>
      <c r="B10" s="69" t="s">
        <v>219</v>
      </c>
      <c r="C10" s="69" t="s">
        <v>1916</v>
      </c>
    </row>
    <row r="11" spans="1:3" x14ac:dyDescent="0.3">
      <c r="A11" s="204"/>
      <c r="B11" s="69" t="s">
        <v>224</v>
      </c>
      <c r="C11" s="69" t="s">
        <v>1916</v>
      </c>
    </row>
    <row r="12" spans="1:3" x14ac:dyDescent="0.3">
      <c r="A12" s="204"/>
      <c r="B12" s="69" t="s">
        <v>229</v>
      </c>
      <c r="C12" s="69" t="s">
        <v>1916</v>
      </c>
    </row>
    <row r="13" spans="1:3" x14ac:dyDescent="0.3">
      <c r="A13" s="204"/>
      <c r="B13" s="69" t="s">
        <v>236</v>
      </c>
      <c r="C13" s="69" t="s">
        <v>1916</v>
      </c>
    </row>
    <row r="14" spans="1:3" x14ac:dyDescent="0.3">
      <c r="A14" s="204"/>
      <c r="B14" s="69" t="s">
        <v>243</v>
      </c>
      <c r="C14" s="69" t="s">
        <v>1916</v>
      </c>
    </row>
    <row r="15" spans="1:3" x14ac:dyDescent="0.3">
      <c r="A15" s="204"/>
      <c r="B15" s="69" t="s">
        <v>250</v>
      </c>
      <c r="C15" s="69" t="s">
        <v>1916</v>
      </c>
    </row>
    <row r="16" spans="1:3" x14ac:dyDescent="0.3">
      <c r="A16" s="204"/>
      <c r="B16" s="69" t="s">
        <v>255</v>
      </c>
      <c r="C16" s="69" t="s">
        <v>1916</v>
      </c>
    </row>
    <row r="17" spans="1:3" x14ac:dyDescent="0.3">
      <c r="A17" s="204"/>
      <c r="B17" s="69" t="s">
        <v>262</v>
      </c>
      <c r="C17" s="69" t="s">
        <v>1916</v>
      </c>
    </row>
    <row r="18" spans="1:3" x14ac:dyDescent="0.3">
      <c r="A18" s="204"/>
      <c r="B18" s="69" t="s">
        <v>268</v>
      </c>
      <c r="C18" s="69" t="s">
        <v>1916</v>
      </c>
    </row>
    <row r="19" spans="1:3" x14ac:dyDescent="0.3">
      <c r="A19" s="205"/>
      <c r="B19" s="69" t="s">
        <v>278</v>
      </c>
      <c r="C19" s="69" t="s">
        <v>1916</v>
      </c>
    </row>
    <row r="20" spans="1:3" ht="14.5" x14ac:dyDescent="0.35">
      <c r="A20" s="132" t="s">
        <v>1917</v>
      </c>
      <c r="B20" s="69" t="s">
        <v>1918</v>
      </c>
      <c r="C20" s="69" t="s">
        <v>1919</v>
      </c>
    </row>
    <row r="21" spans="1:3" x14ac:dyDescent="0.3">
      <c r="A21" s="1351"/>
      <c r="B21" s="69" t="s">
        <v>1920</v>
      </c>
      <c r="C21" s="69" t="s">
        <v>1919</v>
      </c>
    </row>
    <row r="22" spans="1:3" ht="14.5" x14ac:dyDescent="0.35">
      <c r="A22" s="133" t="s">
        <v>1921</v>
      </c>
      <c r="B22" s="69" t="s">
        <v>287</v>
      </c>
      <c r="C22" s="69" t="s">
        <v>1916</v>
      </c>
    </row>
    <row r="23" spans="1:3" x14ac:dyDescent="0.3">
      <c r="A23" s="206" t="s">
        <v>57</v>
      </c>
      <c r="B23" s="69" t="s">
        <v>301</v>
      </c>
      <c r="C23" s="69" t="s">
        <v>1919</v>
      </c>
    </row>
    <row r="24" spans="1:3" x14ac:dyDescent="0.3">
      <c r="A24" s="207"/>
      <c r="B24" s="69" t="s">
        <v>310</v>
      </c>
      <c r="C24" s="69" t="s">
        <v>1919</v>
      </c>
    </row>
    <row r="25" spans="1:3" x14ac:dyDescent="0.3">
      <c r="A25" s="208"/>
      <c r="B25" s="69" t="s">
        <v>318</v>
      </c>
      <c r="C25" s="69" t="s">
        <v>1919</v>
      </c>
    </row>
    <row r="26" spans="1:3" x14ac:dyDescent="0.3">
      <c r="A26" s="209" t="s">
        <v>67</v>
      </c>
      <c r="B26" s="69" t="s">
        <v>325</v>
      </c>
      <c r="C26" s="69" t="s">
        <v>1922</v>
      </c>
    </row>
    <row r="27" spans="1:3" x14ac:dyDescent="0.3">
      <c r="A27" s="210"/>
      <c r="B27" s="69" t="s">
        <v>327</v>
      </c>
      <c r="C27" s="69" t="s">
        <v>1919</v>
      </c>
    </row>
    <row r="28" spans="1:3" x14ac:dyDescent="0.3">
      <c r="A28" s="210"/>
      <c r="B28" s="69" t="s">
        <v>1923</v>
      </c>
      <c r="C28" s="69" t="s">
        <v>1919</v>
      </c>
    </row>
    <row r="29" spans="1:3" x14ac:dyDescent="0.3">
      <c r="A29" s="210"/>
      <c r="B29" s="69" t="s">
        <v>1924</v>
      </c>
      <c r="C29" s="69" t="s">
        <v>1919</v>
      </c>
    </row>
    <row r="30" spans="1:3" x14ac:dyDescent="0.3">
      <c r="A30" s="211"/>
      <c r="B30" s="69" t="s">
        <v>335</v>
      </c>
      <c r="C30" s="69" t="s">
        <v>1919</v>
      </c>
    </row>
    <row r="31" spans="1:3" x14ac:dyDescent="0.3">
      <c r="A31" s="134" t="s">
        <v>77</v>
      </c>
      <c r="B31" s="69" t="s">
        <v>343</v>
      </c>
      <c r="C31" s="69" t="s">
        <v>1919</v>
      </c>
    </row>
    <row r="32" spans="1:3" x14ac:dyDescent="0.3">
      <c r="A32" s="135" t="s">
        <v>81</v>
      </c>
      <c r="B32" s="69" t="s">
        <v>439</v>
      </c>
      <c r="C32" s="69" t="s">
        <v>1916</v>
      </c>
    </row>
    <row r="33" spans="1:3" x14ac:dyDescent="0.3">
      <c r="A33" s="206" t="s">
        <v>86</v>
      </c>
      <c r="B33" s="69" t="s">
        <v>353</v>
      </c>
      <c r="C33" s="69" t="s">
        <v>1919</v>
      </c>
    </row>
    <row r="34" spans="1:3" x14ac:dyDescent="0.3">
      <c r="A34" s="1362"/>
      <c r="B34" s="69" t="s">
        <v>375</v>
      </c>
      <c r="C34" s="69" t="s">
        <v>1919</v>
      </c>
    </row>
    <row r="35" spans="1:3" x14ac:dyDescent="0.3">
      <c r="A35" s="207"/>
      <c r="B35" s="69" t="s">
        <v>431</v>
      </c>
      <c r="C35" s="69" t="s">
        <v>1919</v>
      </c>
    </row>
    <row r="36" spans="1:3" x14ac:dyDescent="0.3">
      <c r="A36" s="207"/>
      <c r="B36" s="69" t="s">
        <v>375</v>
      </c>
      <c r="C36" s="69" t="s">
        <v>1919</v>
      </c>
    </row>
    <row r="37" spans="1:3" x14ac:dyDescent="0.3">
      <c r="A37" s="207"/>
      <c r="B37" s="69" t="s">
        <v>391</v>
      </c>
      <c r="C37" s="69" t="s">
        <v>1919</v>
      </c>
    </row>
    <row r="38" spans="1:3" x14ac:dyDescent="0.3">
      <c r="A38" s="207"/>
      <c r="B38" s="69" t="s">
        <v>423</v>
      </c>
      <c r="C38" s="69" t="s">
        <v>1919</v>
      </c>
    </row>
    <row r="39" spans="1:3" x14ac:dyDescent="0.3">
      <c r="A39" s="208"/>
      <c r="B39" s="69" t="s">
        <v>400</v>
      </c>
      <c r="C39" s="69" t="s">
        <v>1919</v>
      </c>
    </row>
    <row r="40" spans="1:3" x14ac:dyDescent="0.3">
      <c r="A40" s="134" t="s">
        <v>105</v>
      </c>
      <c r="B40" s="69" t="s">
        <v>450</v>
      </c>
      <c r="C40" s="69" t="s">
        <v>1919</v>
      </c>
    </row>
    <row r="41" spans="1:3" x14ac:dyDescent="0.3">
      <c r="A41" s="136" t="s">
        <v>109</v>
      </c>
      <c r="B41" s="70" t="s">
        <v>458</v>
      </c>
      <c r="C41" s="70" t="s">
        <v>1919</v>
      </c>
    </row>
  </sheetData>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79"/>
  <sheetViews>
    <sheetView topLeftCell="A98" workbookViewId="0">
      <selection activeCell="D117" sqref="D117"/>
    </sheetView>
  </sheetViews>
  <sheetFormatPr baseColWidth="10" defaultColWidth="8.81640625" defaultRowHeight="14" x14ac:dyDescent="0.3"/>
  <cols>
    <col min="1" max="1" width="14.26953125" style="3" customWidth="1"/>
    <col min="2" max="2" width="17.453125" style="3" customWidth="1"/>
    <col min="3" max="3" width="18.1796875" style="3" customWidth="1"/>
    <col min="4" max="4" width="12.453125" style="3" customWidth="1"/>
    <col min="5" max="5" width="6.1796875" style="3" customWidth="1"/>
    <col min="6" max="6" width="13.26953125" style="3" customWidth="1"/>
    <col min="7" max="7" width="6.453125" style="3" customWidth="1"/>
    <col min="8" max="8" width="12.81640625" style="3" customWidth="1"/>
    <col min="9" max="9" width="6" style="3" customWidth="1"/>
    <col min="10" max="10" width="18.453125" style="3" customWidth="1"/>
    <col min="11" max="11" width="8.81640625" style="3"/>
    <col min="12" max="12" width="11.453125" style="3" customWidth="1"/>
    <col min="13" max="13" width="9.453125" style="3" customWidth="1"/>
    <col min="14" max="14" width="11.26953125" style="3" customWidth="1"/>
    <col min="15" max="15" width="6.26953125" style="3" customWidth="1"/>
    <col min="16" max="16" width="14.7265625" style="3" customWidth="1"/>
    <col min="17" max="16384" width="8.81640625" style="3"/>
  </cols>
  <sheetData>
    <row r="1" spans="1:15" s="1453" customFormat="1" ht="14.5" x14ac:dyDescent="0.35">
      <c r="A1" s="1451" t="s">
        <v>1925</v>
      </c>
      <c r="B1" s="1452"/>
      <c r="C1" s="1452"/>
      <c r="D1" s="1452"/>
      <c r="E1" s="1452"/>
      <c r="F1" s="1452"/>
      <c r="G1" s="1452"/>
      <c r="H1" s="1452"/>
      <c r="I1" s="1452"/>
      <c r="J1" s="1452"/>
      <c r="K1" s="1452"/>
      <c r="L1" s="1452"/>
      <c r="M1" s="1452"/>
      <c r="N1" s="1452"/>
      <c r="O1" s="1452"/>
    </row>
    <row r="3" spans="1:15" ht="15.5" x14ac:dyDescent="0.3">
      <c r="A3" s="109" t="s">
        <v>1926</v>
      </c>
      <c r="B3" s="1457" t="s">
        <v>1927</v>
      </c>
      <c r="C3" s="1458"/>
      <c r="D3" s="1459" t="s">
        <v>1928</v>
      </c>
      <c r="E3" s="1458"/>
      <c r="F3" s="1460" t="s">
        <v>1929</v>
      </c>
      <c r="G3" s="1461"/>
      <c r="H3" s="1456" t="s">
        <v>1930</v>
      </c>
      <c r="I3" s="1456"/>
      <c r="J3" s="1454" t="s">
        <v>1931</v>
      </c>
      <c r="K3" s="1456"/>
      <c r="L3" s="1454" t="s">
        <v>1932</v>
      </c>
      <c r="M3" s="1455"/>
      <c r="N3" s="1456" t="s">
        <v>1933</v>
      </c>
      <c r="O3" s="1455"/>
    </row>
    <row r="4" spans="1:15" x14ac:dyDescent="0.3">
      <c r="A4" s="345" t="s">
        <v>1934</v>
      </c>
      <c r="B4" s="269"/>
      <c r="C4" s="422"/>
      <c r="D4" s="269"/>
      <c r="E4" s="422"/>
      <c r="F4" s="269"/>
      <c r="G4" s="422"/>
      <c r="I4" s="424"/>
      <c r="J4" s="274" t="s">
        <v>1935</v>
      </c>
      <c r="K4" s="112">
        <v>39.5</v>
      </c>
      <c r="L4" s="269"/>
      <c r="M4" s="422"/>
      <c r="N4" s="232" t="s">
        <v>1936</v>
      </c>
      <c r="O4" s="118">
        <v>153.69999999999999</v>
      </c>
    </row>
    <row r="5" spans="1:15" x14ac:dyDescent="0.3">
      <c r="A5" s="346" t="s">
        <v>1937</v>
      </c>
      <c r="B5" s="269"/>
      <c r="C5" s="422"/>
      <c r="D5" s="269"/>
      <c r="E5" s="422"/>
      <c r="F5" s="269"/>
      <c r="G5" s="422"/>
      <c r="I5" s="424"/>
      <c r="J5" s="275" t="s">
        <v>1938</v>
      </c>
      <c r="K5" s="112">
        <v>47</v>
      </c>
      <c r="L5" s="275" t="s">
        <v>1939</v>
      </c>
      <c r="M5" s="426">
        <v>49.6</v>
      </c>
      <c r="O5" s="422"/>
    </row>
    <row r="6" spans="1:15" x14ac:dyDescent="0.3">
      <c r="A6" s="347" t="s">
        <v>1940</v>
      </c>
      <c r="B6" s="269"/>
      <c r="C6" s="422"/>
      <c r="D6" s="307" t="s">
        <v>1941</v>
      </c>
      <c r="E6" s="422">
        <v>57.5</v>
      </c>
      <c r="F6" s="269"/>
      <c r="G6" s="422"/>
      <c r="I6" s="424"/>
      <c r="J6" s="276"/>
      <c r="K6" s="112"/>
      <c r="L6" s="307" t="s">
        <v>1942</v>
      </c>
      <c r="M6" s="426">
        <v>56.7</v>
      </c>
      <c r="O6" s="422"/>
    </row>
    <row r="7" spans="1:15" x14ac:dyDescent="0.3">
      <c r="A7" s="348" t="s">
        <v>1943</v>
      </c>
      <c r="B7" s="277" t="s">
        <v>1944</v>
      </c>
      <c r="C7" s="420">
        <v>5.0999999999999996</v>
      </c>
      <c r="D7" s="269"/>
      <c r="E7" s="422"/>
      <c r="F7" s="277" t="s">
        <v>1945</v>
      </c>
      <c r="G7" s="420">
        <v>202.1</v>
      </c>
      <c r="H7" s="233" t="s">
        <v>1946</v>
      </c>
      <c r="I7" s="112">
        <v>127.6</v>
      </c>
      <c r="J7" s="277" t="s">
        <v>792</v>
      </c>
      <c r="K7" s="112">
        <v>48.9</v>
      </c>
      <c r="L7" s="277" t="s">
        <v>1947</v>
      </c>
      <c r="M7" s="426">
        <v>57.5</v>
      </c>
      <c r="O7" s="422"/>
    </row>
    <row r="8" spans="1:15" x14ac:dyDescent="0.3">
      <c r="A8" s="269"/>
      <c r="B8" s="269"/>
      <c r="C8" s="422"/>
      <c r="D8" s="269"/>
      <c r="E8" s="422"/>
      <c r="F8" s="269"/>
      <c r="G8" s="422"/>
      <c r="H8" s="233"/>
      <c r="I8" s="112"/>
      <c r="J8" s="278"/>
      <c r="K8" s="112"/>
      <c r="L8" s="277" t="s">
        <v>518</v>
      </c>
      <c r="M8" s="426">
        <v>5.0999999999999996</v>
      </c>
      <c r="O8" s="422"/>
    </row>
    <row r="9" spans="1:15" x14ac:dyDescent="0.3">
      <c r="A9" s="349" t="s">
        <v>1948</v>
      </c>
      <c r="B9" s="269"/>
      <c r="C9" s="422"/>
      <c r="D9" s="349" t="s">
        <v>1264</v>
      </c>
      <c r="E9" s="420">
        <v>64.400000000000006</v>
      </c>
      <c r="F9" s="269"/>
      <c r="G9" s="422"/>
      <c r="H9" s="233"/>
      <c r="I9" s="112"/>
      <c r="J9" s="278"/>
      <c r="K9" s="112"/>
      <c r="L9" s="276"/>
      <c r="M9" s="426"/>
      <c r="N9" s="350" t="s">
        <v>1949</v>
      </c>
      <c r="O9" s="420">
        <v>149.4</v>
      </c>
    </row>
    <row r="10" spans="1:15" x14ac:dyDescent="0.3">
      <c r="A10" s="351" t="s">
        <v>1950</v>
      </c>
      <c r="B10" s="269"/>
      <c r="C10" s="422"/>
      <c r="D10" s="269"/>
      <c r="E10" s="422"/>
      <c r="F10" s="269"/>
      <c r="G10" s="422"/>
      <c r="H10" s="235" t="s">
        <v>1951</v>
      </c>
      <c r="I10" s="113">
        <v>95.4</v>
      </c>
      <c r="J10" s="279" t="s">
        <v>1952</v>
      </c>
      <c r="K10" s="113">
        <v>48.1</v>
      </c>
      <c r="L10" s="279" t="s">
        <v>1953</v>
      </c>
      <c r="M10" s="427">
        <v>57.2</v>
      </c>
      <c r="N10" s="236" t="s">
        <v>1954</v>
      </c>
      <c r="O10" s="119">
        <v>15.23</v>
      </c>
    </row>
    <row r="11" spans="1:15" x14ac:dyDescent="0.3">
      <c r="A11" s="352"/>
      <c r="B11" s="269"/>
      <c r="C11" s="422"/>
      <c r="D11" s="269"/>
      <c r="E11" s="422"/>
      <c r="F11" s="269"/>
      <c r="G11" s="422"/>
      <c r="H11" s="235" t="s">
        <v>1955</v>
      </c>
      <c r="I11" s="113">
        <v>123.5</v>
      </c>
      <c r="J11" s="272"/>
      <c r="K11" s="113"/>
      <c r="L11" s="272"/>
      <c r="M11" s="427"/>
      <c r="N11" s="236"/>
      <c r="O11" s="119"/>
    </row>
    <row r="12" spans="1:15" x14ac:dyDescent="0.3">
      <c r="A12" s="352"/>
      <c r="B12" s="269"/>
      <c r="C12" s="422"/>
      <c r="D12" s="269"/>
      <c r="E12" s="422"/>
      <c r="F12" s="269"/>
      <c r="G12" s="422"/>
      <c r="I12" s="424"/>
      <c r="J12" s="272"/>
      <c r="K12" s="113"/>
      <c r="L12" s="272"/>
      <c r="M12" s="427"/>
      <c r="N12" s="236"/>
      <c r="O12" s="119"/>
    </row>
    <row r="13" spans="1:15" x14ac:dyDescent="0.3">
      <c r="A13" s="353" t="s">
        <v>1956</v>
      </c>
      <c r="B13" s="295" t="s">
        <v>1957</v>
      </c>
      <c r="C13" s="420">
        <v>10.3</v>
      </c>
      <c r="D13" s="269"/>
      <c r="E13" s="422"/>
      <c r="F13" s="295" t="s">
        <v>1958</v>
      </c>
      <c r="G13" s="420">
        <v>203.4</v>
      </c>
      <c r="I13" s="424"/>
      <c r="J13" s="272"/>
      <c r="K13" s="113"/>
      <c r="L13" s="295" t="s">
        <v>1600</v>
      </c>
      <c r="M13" s="420">
        <v>153.5</v>
      </c>
      <c r="N13" s="143" t="s">
        <v>1959</v>
      </c>
      <c r="O13" s="420">
        <v>154.4</v>
      </c>
    </row>
    <row r="14" spans="1:15" x14ac:dyDescent="0.3">
      <c r="A14" s="354" t="s">
        <v>1960</v>
      </c>
      <c r="B14" s="276"/>
      <c r="C14" s="420"/>
      <c r="D14" s="269"/>
      <c r="E14" s="422"/>
      <c r="F14" s="276"/>
      <c r="G14" s="420"/>
      <c r="H14" s="355" t="s">
        <v>1961</v>
      </c>
      <c r="I14" s="107">
        <v>107.5</v>
      </c>
      <c r="J14" s="272"/>
      <c r="K14" s="113"/>
      <c r="L14" s="276"/>
      <c r="M14" s="420"/>
      <c r="N14" s="355" t="s">
        <v>1962</v>
      </c>
      <c r="O14" s="420">
        <v>153.69999999999999</v>
      </c>
    </row>
    <row r="15" spans="1:15" x14ac:dyDescent="0.3">
      <c r="A15" s="356" t="s">
        <v>1963</v>
      </c>
      <c r="B15" s="269"/>
      <c r="C15" s="422"/>
      <c r="D15" s="269"/>
      <c r="E15" s="422"/>
      <c r="F15" s="269"/>
      <c r="G15" s="422"/>
      <c r="H15" s="237"/>
      <c r="I15" s="113"/>
      <c r="J15" s="270" t="s">
        <v>1964</v>
      </c>
      <c r="K15" s="113">
        <v>1.9</v>
      </c>
      <c r="L15" s="324" t="s">
        <v>1965</v>
      </c>
      <c r="M15" s="428">
        <v>53.5</v>
      </c>
      <c r="N15" s="237" t="s">
        <v>1966</v>
      </c>
      <c r="O15" s="120">
        <v>49.2</v>
      </c>
    </row>
    <row r="16" spans="1:15" x14ac:dyDescent="0.3">
      <c r="A16" s="357" t="s">
        <v>1967</v>
      </c>
      <c r="B16" s="269"/>
      <c r="C16" s="422"/>
      <c r="D16" s="269"/>
      <c r="E16" s="422"/>
      <c r="F16" s="269"/>
      <c r="G16" s="422"/>
      <c r="H16" s="237" t="s">
        <v>1968</v>
      </c>
      <c r="I16" s="113">
        <v>81.575760000000002</v>
      </c>
      <c r="J16" s="272" t="s">
        <v>1969</v>
      </c>
      <c r="K16" s="116">
        <v>1.9</v>
      </c>
      <c r="L16" s="324" t="s">
        <v>1970</v>
      </c>
      <c r="M16" s="428">
        <v>50.400233</v>
      </c>
      <c r="N16" s="144"/>
      <c r="O16" s="120"/>
    </row>
    <row r="17" spans="1:15" x14ac:dyDescent="0.3">
      <c r="A17" s="358" t="s">
        <v>1971</v>
      </c>
      <c r="B17" s="269"/>
      <c r="C17" s="422"/>
      <c r="D17" s="269"/>
      <c r="E17" s="422"/>
      <c r="F17" s="269"/>
      <c r="G17" s="422"/>
      <c r="H17" s="238"/>
      <c r="I17" s="114"/>
      <c r="J17" s="359" t="s">
        <v>1972</v>
      </c>
      <c r="K17" s="107">
        <v>48.8</v>
      </c>
      <c r="L17" s="324" t="s">
        <v>1973</v>
      </c>
      <c r="M17" s="428">
        <v>54.156573999999999</v>
      </c>
      <c r="N17" s="144"/>
      <c r="O17" s="120"/>
    </row>
    <row r="18" spans="1:15" x14ac:dyDescent="0.3">
      <c r="A18" s="360" t="s">
        <v>1974</v>
      </c>
      <c r="B18" s="296" t="s">
        <v>1975</v>
      </c>
      <c r="C18" s="420">
        <v>9.6999999999999993</v>
      </c>
      <c r="D18" s="269"/>
      <c r="E18" s="422"/>
      <c r="F18" s="315" t="s">
        <v>1976</v>
      </c>
      <c r="G18" s="420">
        <v>208</v>
      </c>
      <c r="I18" s="424"/>
      <c r="J18" s="269"/>
      <c r="K18" s="424"/>
      <c r="L18" s="361" t="s">
        <v>1977</v>
      </c>
      <c r="M18" s="422">
        <v>49.8</v>
      </c>
      <c r="O18" s="422"/>
    </row>
    <row r="19" spans="1:15" x14ac:dyDescent="0.3">
      <c r="A19" s="362" t="s">
        <v>1978</v>
      </c>
      <c r="B19" s="297" t="s">
        <v>1979</v>
      </c>
      <c r="C19" s="420">
        <v>12.7</v>
      </c>
      <c r="D19" s="297" t="s">
        <v>1980</v>
      </c>
      <c r="E19" s="420">
        <v>67.2</v>
      </c>
      <c r="F19" s="269"/>
      <c r="G19" s="422"/>
      <c r="I19" s="424"/>
      <c r="J19" s="269"/>
      <c r="K19" s="424"/>
      <c r="L19" s="269"/>
      <c r="M19" s="422"/>
      <c r="O19" s="422"/>
    </row>
    <row r="20" spans="1:15" x14ac:dyDescent="0.3">
      <c r="A20" s="363" t="s">
        <v>1981</v>
      </c>
      <c r="B20" s="269"/>
      <c r="C20" s="422"/>
      <c r="D20" s="269"/>
      <c r="E20" s="422"/>
      <c r="F20" s="269"/>
      <c r="G20" s="422"/>
      <c r="H20" s="239" t="s">
        <v>1982</v>
      </c>
      <c r="I20" s="114">
        <v>106.6</v>
      </c>
      <c r="J20" s="280" t="s">
        <v>1983</v>
      </c>
      <c r="K20" s="116">
        <v>48.1</v>
      </c>
      <c r="L20" s="280" t="s">
        <v>1984</v>
      </c>
      <c r="M20" s="428">
        <v>56.5</v>
      </c>
      <c r="O20" s="422"/>
    </row>
    <row r="21" spans="1:15" x14ac:dyDescent="0.3">
      <c r="A21" s="352"/>
      <c r="B21" s="269"/>
      <c r="C21" s="420"/>
      <c r="D21" s="269"/>
      <c r="E21" s="422"/>
      <c r="F21" s="269"/>
      <c r="G21" s="422"/>
      <c r="H21" s="238"/>
      <c r="I21" s="114"/>
      <c r="J21" s="280" t="s">
        <v>1985</v>
      </c>
      <c r="K21" s="116">
        <v>48.9</v>
      </c>
      <c r="L21" s="280" t="s">
        <v>1986</v>
      </c>
      <c r="M21" s="428">
        <v>48.4</v>
      </c>
      <c r="O21" s="422"/>
    </row>
    <row r="22" spans="1:15" x14ac:dyDescent="0.3">
      <c r="A22" s="352"/>
      <c r="B22" s="269"/>
      <c r="C22" s="420"/>
      <c r="D22" s="269"/>
      <c r="E22" s="422"/>
      <c r="F22" s="269"/>
      <c r="G22" s="422"/>
      <c r="H22" s="238"/>
      <c r="I22" s="114"/>
      <c r="J22" s="272"/>
      <c r="K22" s="116"/>
      <c r="L22" s="280" t="s">
        <v>1987</v>
      </c>
      <c r="M22" s="428">
        <v>49.1</v>
      </c>
      <c r="O22" s="422"/>
    </row>
    <row r="23" spans="1:15" x14ac:dyDescent="0.3">
      <c r="A23" s="352"/>
      <c r="B23" s="269"/>
      <c r="C23" s="420"/>
      <c r="D23" s="269"/>
      <c r="E23" s="422"/>
      <c r="F23" s="269"/>
      <c r="G23" s="422"/>
      <c r="H23" s="238"/>
      <c r="I23" s="114"/>
      <c r="J23" s="272"/>
      <c r="K23" s="116"/>
      <c r="L23" s="280" t="s">
        <v>1988</v>
      </c>
      <c r="M23" s="428">
        <v>49.1</v>
      </c>
      <c r="O23" s="422"/>
    </row>
    <row r="24" spans="1:15" x14ac:dyDescent="0.3">
      <c r="A24" s="364" t="s">
        <v>1989</v>
      </c>
      <c r="B24" s="269"/>
      <c r="C24" s="422"/>
      <c r="D24" s="269"/>
      <c r="E24" s="422"/>
      <c r="F24" s="269"/>
      <c r="G24" s="422"/>
      <c r="H24" s="240" t="s">
        <v>1990</v>
      </c>
      <c r="I24" s="115">
        <v>105.8</v>
      </c>
      <c r="J24" s="281"/>
      <c r="K24" s="117"/>
      <c r="L24" s="325" t="s">
        <v>1991</v>
      </c>
      <c r="M24" s="429">
        <v>49.7</v>
      </c>
      <c r="O24" s="422"/>
    </row>
    <row r="25" spans="1:15" x14ac:dyDescent="0.3">
      <c r="A25" s="365" t="s">
        <v>1992</v>
      </c>
      <c r="B25" s="298" t="s">
        <v>1993</v>
      </c>
      <c r="C25" s="420">
        <v>1.1000000000000001</v>
      </c>
      <c r="D25" s="269"/>
      <c r="E25" s="422"/>
      <c r="F25" s="282" t="s">
        <v>1994</v>
      </c>
      <c r="G25" s="420">
        <v>204.8</v>
      </c>
      <c r="H25" s="241" t="s">
        <v>1995</v>
      </c>
      <c r="I25" s="115">
        <v>146.1</v>
      </c>
      <c r="J25" s="282" t="s">
        <v>1996</v>
      </c>
      <c r="K25" s="112">
        <v>40.6</v>
      </c>
      <c r="L25" s="326" t="s">
        <v>1997</v>
      </c>
      <c r="M25" s="429">
        <v>1.13426</v>
      </c>
      <c r="N25" s="234"/>
      <c r="O25" s="118"/>
    </row>
    <row r="26" spans="1:15" x14ac:dyDescent="0.3">
      <c r="A26" s="269"/>
      <c r="B26" s="299" t="s">
        <v>1998</v>
      </c>
      <c r="C26" s="420">
        <v>2.1</v>
      </c>
      <c r="D26" s="269"/>
      <c r="E26" s="422"/>
      <c r="F26" s="269"/>
      <c r="G26" s="422"/>
      <c r="H26" s="241"/>
      <c r="I26" s="115"/>
      <c r="J26" s="281"/>
      <c r="K26" s="117"/>
      <c r="L26" s="326" t="s">
        <v>1998</v>
      </c>
      <c r="M26" s="429">
        <v>2.1404969999999999</v>
      </c>
      <c r="N26" s="234"/>
      <c r="O26" s="118"/>
    </row>
    <row r="27" spans="1:15" x14ac:dyDescent="0.3">
      <c r="A27" s="269"/>
      <c r="B27" s="269"/>
      <c r="C27" s="422"/>
      <c r="D27" s="269"/>
      <c r="E27" s="422"/>
      <c r="F27" s="269"/>
      <c r="G27" s="422"/>
      <c r="I27" s="424"/>
      <c r="J27" s="269"/>
      <c r="K27" s="424"/>
      <c r="L27" s="271" t="s">
        <v>1999</v>
      </c>
      <c r="M27" s="429">
        <v>74.311718999999997</v>
      </c>
      <c r="N27" s="234"/>
      <c r="O27" s="118"/>
    </row>
    <row r="28" spans="1:15" ht="14.5" x14ac:dyDescent="0.35">
      <c r="A28" s="366" t="s">
        <v>2000</v>
      </c>
      <c r="B28" s="300"/>
      <c r="C28" s="420"/>
      <c r="D28" s="308" t="s">
        <v>2001</v>
      </c>
      <c r="E28" s="420">
        <v>76.8</v>
      </c>
      <c r="F28" s="308" t="s">
        <v>2002</v>
      </c>
      <c r="G28" s="420">
        <v>201.4</v>
      </c>
      <c r="I28" s="424"/>
      <c r="J28" s="269"/>
      <c r="K28" s="424"/>
      <c r="L28" s="269"/>
      <c r="M28" s="422"/>
      <c r="N28" s="237"/>
      <c r="O28" s="120"/>
    </row>
    <row r="29" spans="1:15" ht="14.5" x14ac:dyDescent="0.35">
      <c r="A29" s="367" t="s">
        <v>2003</v>
      </c>
      <c r="B29" s="269"/>
      <c r="C29" s="422"/>
      <c r="D29" s="269"/>
      <c r="E29" s="422"/>
      <c r="F29" s="300"/>
      <c r="G29" s="420"/>
      <c r="I29" s="424"/>
      <c r="J29" s="283" t="s">
        <v>2004</v>
      </c>
      <c r="K29" s="117">
        <v>47.9</v>
      </c>
      <c r="L29" s="283" t="s">
        <v>2005</v>
      </c>
      <c r="M29" s="428">
        <v>48.5</v>
      </c>
      <c r="N29" s="237"/>
      <c r="O29" s="120"/>
    </row>
    <row r="30" spans="1:15" x14ac:dyDescent="0.3">
      <c r="A30" s="431" t="s">
        <v>2006</v>
      </c>
      <c r="B30" s="269"/>
      <c r="C30" s="422"/>
      <c r="D30" s="269"/>
      <c r="E30" s="422"/>
      <c r="F30" s="269"/>
      <c r="G30" s="422"/>
      <c r="H30" s="432" t="s">
        <v>2007</v>
      </c>
      <c r="I30" s="433">
        <v>140.5</v>
      </c>
      <c r="J30" s="310" t="s">
        <v>2008</v>
      </c>
      <c r="K30" s="231">
        <v>31.3</v>
      </c>
      <c r="L30" s="434" t="s">
        <v>1366</v>
      </c>
      <c r="M30" s="435">
        <v>57.6</v>
      </c>
      <c r="N30" s="237"/>
      <c r="O30" s="120"/>
    </row>
    <row r="31" spans="1:15" x14ac:dyDescent="0.3">
      <c r="A31" s="436" t="s">
        <v>2009</v>
      </c>
      <c r="B31" s="269"/>
      <c r="C31" s="422"/>
      <c r="D31" s="269"/>
      <c r="E31" s="422"/>
      <c r="F31" s="269"/>
      <c r="G31" s="422"/>
      <c r="I31" s="424"/>
      <c r="J31" s="269"/>
      <c r="K31" s="424"/>
      <c r="L31" s="437" t="s">
        <v>2010</v>
      </c>
      <c r="M31" s="435">
        <v>58.1</v>
      </c>
      <c r="N31" s="438" t="s">
        <v>2011</v>
      </c>
      <c r="O31" s="439">
        <v>154.4</v>
      </c>
    </row>
    <row r="32" spans="1:15" x14ac:dyDescent="0.3">
      <c r="A32" s="368" t="s">
        <v>2012</v>
      </c>
      <c r="B32" s="269"/>
      <c r="C32" s="422"/>
      <c r="D32" s="269"/>
      <c r="E32" s="422"/>
      <c r="F32" s="269"/>
      <c r="G32" s="422"/>
      <c r="H32" s="243" t="s">
        <v>2013</v>
      </c>
      <c r="I32" s="112">
        <v>111.7</v>
      </c>
      <c r="J32" s="281"/>
      <c r="K32" s="117"/>
      <c r="L32" s="327" t="s">
        <v>2014</v>
      </c>
      <c r="M32" s="429">
        <v>50.6</v>
      </c>
      <c r="N32" s="144" t="s">
        <v>2015</v>
      </c>
      <c r="O32" s="120">
        <v>118.4</v>
      </c>
    </row>
    <row r="33" spans="1:15" x14ac:dyDescent="0.3">
      <c r="A33" s="369" t="s">
        <v>2016</v>
      </c>
      <c r="B33" s="269"/>
      <c r="C33" s="422"/>
      <c r="D33" s="328" t="s">
        <v>2017</v>
      </c>
      <c r="E33" s="420">
        <v>89.3</v>
      </c>
      <c r="F33" s="269"/>
      <c r="G33" s="422"/>
      <c r="H33" s="244" t="s">
        <v>2018</v>
      </c>
      <c r="I33" s="112">
        <v>75.900000000000006</v>
      </c>
      <c r="J33" s="281"/>
      <c r="K33" s="117"/>
      <c r="L33" s="328" t="s">
        <v>2019</v>
      </c>
      <c r="M33" s="429">
        <v>52</v>
      </c>
      <c r="N33" s="245" t="s">
        <v>2020</v>
      </c>
      <c r="O33" s="120">
        <v>153.6</v>
      </c>
    </row>
    <row r="34" spans="1:15" x14ac:dyDescent="0.3">
      <c r="A34" s="370" t="s">
        <v>2021</v>
      </c>
      <c r="B34" s="269"/>
      <c r="C34" s="422"/>
      <c r="D34" s="309" t="s">
        <v>2022</v>
      </c>
      <c r="E34" s="420">
        <v>67.599999999999994</v>
      </c>
      <c r="F34" s="316" t="s">
        <v>2023</v>
      </c>
      <c r="G34" s="420">
        <v>206.5</v>
      </c>
      <c r="I34" s="424"/>
      <c r="J34" s="269"/>
      <c r="K34" s="424"/>
      <c r="L34" s="269"/>
      <c r="M34" s="422"/>
      <c r="O34" s="422"/>
    </row>
    <row r="35" spans="1:15" x14ac:dyDescent="0.3">
      <c r="A35" s="440" t="s">
        <v>2024</v>
      </c>
      <c r="B35" s="441"/>
      <c r="C35" s="421"/>
      <c r="D35" s="442" t="s">
        <v>907</v>
      </c>
      <c r="E35" s="421">
        <v>61.7</v>
      </c>
      <c r="F35" s="442" t="s">
        <v>1381</v>
      </c>
      <c r="G35" s="421">
        <v>206.1</v>
      </c>
      <c r="H35" s="230"/>
      <c r="I35" s="108"/>
      <c r="J35" s="441"/>
      <c r="K35" s="108"/>
      <c r="L35" s="442" t="s">
        <v>2025</v>
      </c>
      <c r="M35" s="421">
        <v>49.8</v>
      </c>
      <c r="N35" s="443" t="s">
        <v>2026</v>
      </c>
      <c r="O35" s="420">
        <v>153.5</v>
      </c>
    </row>
    <row r="36" spans="1:15" x14ac:dyDescent="0.3">
      <c r="A36" s="352"/>
      <c r="B36" s="441"/>
      <c r="C36" s="421"/>
      <c r="D36" s="272"/>
      <c r="E36" s="421"/>
      <c r="F36" s="272"/>
      <c r="G36" s="421"/>
      <c r="H36" s="230"/>
      <c r="I36" s="108"/>
      <c r="J36" s="441"/>
      <c r="K36" s="108"/>
      <c r="L36" s="442" t="s">
        <v>2027</v>
      </c>
      <c r="M36" s="421">
        <v>56.6</v>
      </c>
      <c r="N36" s="443" t="s">
        <v>2028</v>
      </c>
      <c r="O36" s="420">
        <v>154.4</v>
      </c>
    </row>
    <row r="37" spans="1:15" x14ac:dyDescent="0.3">
      <c r="A37" s="352"/>
      <c r="B37" s="441"/>
      <c r="C37" s="421"/>
      <c r="D37" s="272"/>
      <c r="E37" s="421"/>
      <c r="F37" s="272"/>
      <c r="G37" s="421"/>
      <c r="H37" s="230"/>
      <c r="I37" s="108"/>
      <c r="J37" s="441"/>
      <c r="K37" s="108"/>
      <c r="L37" s="441"/>
      <c r="M37" s="421"/>
      <c r="N37" s="443" t="s">
        <v>1628</v>
      </c>
      <c r="O37" s="420">
        <v>154.4</v>
      </c>
    </row>
    <row r="38" spans="1:15" ht="14.5" x14ac:dyDescent="0.35">
      <c r="A38" s="372" t="s">
        <v>2029</v>
      </c>
      <c r="B38" s="269"/>
      <c r="C38" s="422"/>
      <c r="D38" s="300"/>
      <c r="E38" s="420"/>
      <c r="F38" s="269"/>
      <c r="G38" s="422"/>
      <c r="H38" s="242" t="s">
        <v>2030</v>
      </c>
      <c r="I38" s="112">
        <v>128.47043099999999</v>
      </c>
      <c r="J38" s="281"/>
      <c r="K38" s="117"/>
      <c r="L38" s="329" t="s">
        <v>2031</v>
      </c>
      <c r="M38" s="429">
        <v>57.994126999999999</v>
      </c>
      <c r="N38" s="246" t="s">
        <v>2032</v>
      </c>
      <c r="O38" s="120">
        <v>153.57689199999999</v>
      </c>
    </row>
    <row r="39" spans="1:15" ht="14.5" x14ac:dyDescent="0.35">
      <c r="A39" s="373" t="s">
        <v>2033</v>
      </c>
      <c r="B39" s="269"/>
      <c r="C39" s="422"/>
      <c r="D39" s="300"/>
      <c r="E39" s="420"/>
      <c r="F39" s="269"/>
      <c r="G39" s="422"/>
      <c r="H39" s="237" t="s">
        <v>2034</v>
      </c>
      <c r="I39" s="113">
        <v>79.763271000000003</v>
      </c>
      <c r="J39" s="272"/>
      <c r="K39" s="116"/>
      <c r="L39" s="330" t="s">
        <v>2035</v>
      </c>
      <c r="M39" s="428">
        <v>50.263724000000003</v>
      </c>
      <c r="O39" s="422"/>
    </row>
    <row r="40" spans="1:15" ht="14.5" x14ac:dyDescent="0.35">
      <c r="A40" s="374" t="s">
        <v>2036</v>
      </c>
      <c r="B40" s="269"/>
      <c r="C40" s="422"/>
      <c r="D40" s="300"/>
      <c r="E40" s="420"/>
      <c r="F40" s="269"/>
      <c r="G40" s="422"/>
      <c r="H40" s="237" t="s">
        <v>2037</v>
      </c>
      <c r="I40" s="113">
        <v>80.087986999999998</v>
      </c>
      <c r="J40" s="272"/>
      <c r="K40" s="116"/>
      <c r="L40" s="331" t="s">
        <v>2038</v>
      </c>
      <c r="M40" s="428">
        <v>50.229042999999997</v>
      </c>
      <c r="N40" s="9"/>
      <c r="O40" s="120"/>
    </row>
    <row r="41" spans="1:15" x14ac:dyDescent="0.3">
      <c r="A41" s="375" t="s">
        <v>2039</v>
      </c>
      <c r="B41" s="269"/>
      <c r="C41" s="422"/>
      <c r="D41" s="269"/>
      <c r="E41" s="422"/>
      <c r="F41" s="269"/>
      <c r="G41" s="422"/>
      <c r="H41" s="247" t="s">
        <v>2040</v>
      </c>
      <c r="I41" s="113">
        <v>107.4</v>
      </c>
      <c r="J41" s="272"/>
      <c r="K41" s="116"/>
      <c r="L41" s="332" t="s">
        <v>2041</v>
      </c>
      <c r="M41" s="428">
        <v>51.9</v>
      </c>
      <c r="N41" s="248" t="s">
        <v>2042</v>
      </c>
      <c r="O41" s="120">
        <v>151.1</v>
      </c>
    </row>
    <row r="42" spans="1:15" ht="14.5" x14ac:dyDescent="0.35">
      <c r="A42" s="269"/>
      <c r="B42" s="269"/>
      <c r="C42" s="422"/>
      <c r="D42" s="300"/>
      <c r="E42" s="420"/>
      <c r="F42" s="269"/>
      <c r="G42" s="422"/>
      <c r="H42" s="247" t="s">
        <v>2043</v>
      </c>
      <c r="I42" s="113">
        <v>112.9</v>
      </c>
      <c r="J42" s="272"/>
      <c r="K42" s="116"/>
      <c r="L42" s="272"/>
      <c r="M42" s="428"/>
      <c r="N42" s="229"/>
      <c r="O42" s="120"/>
    </row>
    <row r="43" spans="1:15" ht="14.5" x14ac:dyDescent="0.35">
      <c r="A43" s="376" t="s">
        <v>2044</v>
      </c>
      <c r="B43" s="444" t="s">
        <v>516</v>
      </c>
      <c r="C43" s="420">
        <v>6.8</v>
      </c>
      <c r="D43" s="300"/>
      <c r="E43" s="420"/>
      <c r="F43" s="269"/>
      <c r="G43" s="422"/>
      <c r="H43" s="237" t="s">
        <v>2045</v>
      </c>
      <c r="I43" s="113">
        <v>86.6</v>
      </c>
      <c r="J43" s="272"/>
      <c r="K43" s="116"/>
      <c r="L43" s="333" t="s">
        <v>2046</v>
      </c>
      <c r="M43" s="428">
        <v>51.7</v>
      </c>
      <c r="O43" s="422"/>
    </row>
    <row r="44" spans="1:15" x14ac:dyDescent="0.3">
      <c r="A44" s="269"/>
      <c r="B44" s="269"/>
      <c r="C44" s="422"/>
      <c r="D44" s="269"/>
      <c r="E44" s="422"/>
      <c r="F44" s="269"/>
      <c r="G44" s="422"/>
      <c r="H44" s="237" t="s">
        <v>2047</v>
      </c>
      <c r="I44" s="113">
        <v>126.4</v>
      </c>
      <c r="J44" s="272"/>
      <c r="K44" s="116"/>
      <c r="L44" s="333" t="s">
        <v>2048</v>
      </c>
      <c r="M44" s="428">
        <v>6.8</v>
      </c>
      <c r="N44" s="229"/>
      <c r="O44" s="120"/>
    </row>
    <row r="45" spans="1:15" x14ac:dyDescent="0.3">
      <c r="A45" s="446" t="s">
        <v>2049</v>
      </c>
      <c r="B45" s="269"/>
      <c r="C45" s="422"/>
      <c r="D45" s="269"/>
      <c r="E45" s="422"/>
      <c r="F45" s="269"/>
      <c r="G45" s="422"/>
      <c r="I45" s="424"/>
      <c r="J45" s="445" t="s">
        <v>2050</v>
      </c>
      <c r="K45" s="112">
        <v>42.475647000000002</v>
      </c>
      <c r="L45" s="271" t="s">
        <v>2051</v>
      </c>
      <c r="M45" s="429">
        <v>72.937224000000001</v>
      </c>
      <c r="N45" s="229"/>
      <c r="O45" s="120"/>
    </row>
    <row r="46" spans="1:15" x14ac:dyDescent="0.3">
      <c r="A46" s="447" t="s">
        <v>2052</v>
      </c>
      <c r="B46" s="441"/>
      <c r="C46" s="421"/>
      <c r="D46" s="448" t="s">
        <v>2053</v>
      </c>
      <c r="E46" s="421">
        <v>65.2</v>
      </c>
      <c r="F46" s="441"/>
      <c r="G46" s="421"/>
      <c r="H46" s="230"/>
      <c r="I46" s="108"/>
      <c r="J46" s="270"/>
      <c r="K46" s="113"/>
      <c r="L46" s="270"/>
      <c r="M46" s="428"/>
      <c r="N46" s="449" t="s">
        <v>2054</v>
      </c>
      <c r="O46" s="421">
        <v>150.9</v>
      </c>
    </row>
    <row r="47" spans="1:15" x14ac:dyDescent="0.3">
      <c r="A47" s="377" t="s">
        <v>2055</v>
      </c>
      <c r="B47" s="269"/>
      <c r="C47" s="422"/>
      <c r="D47" s="269"/>
      <c r="E47" s="422"/>
      <c r="F47" s="269"/>
      <c r="G47" s="422"/>
      <c r="H47" s="249" t="s">
        <v>2056</v>
      </c>
      <c r="I47" s="115">
        <v>112.4</v>
      </c>
      <c r="J47" s="269"/>
      <c r="K47" s="424"/>
      <c r="L47" s="314" t="s">
        <v>2057</v>
      </c>
      <c r="M47" s="429">
        <v>50.2</v>
      </c>
      <c r="O47" s="422"/>
    </row>
    <row r="48" spans="1:15" x14ac:dyDescent="0.3">
      <c r="A48" s="378" t="s">
        <v>2058</v>
      </c>
      <c r="B48" s="269"/>
      <c r="C48" s="422"/>
      <c r="D48" s="269"/>
      <c r="E48" s="422"/>
      <c r="F48" s="317" t="s">
        <v>2059</v>
      </c>
      <c r="G48" s="420">
        <v>206.2</v>
      </c>
      <c r="I48" s="424"/>
      <c r="J48" s="269"/>
      <c r="K48" s="424"/>
      <c r="L48" s="269"/>
      <c r="M48" s="422"/>
      <c r="N48" s="145" t="s">
        <v>1706</v>
      </c>
      <c r="O48" s="420">
        <v>154.5</v>
      </c>
    </row>
    <row r="49" spans="1:15" x14ac:dyDescent="0.3">
      <c r="A49" s="379" t="s">
        <v>2060</v>
      </c>
      <c r="B49" s="334" t="s">
        <v>526</v>
      </c>
      <c r="C49" s="421">
        <v>3.1</v>
      </c>
      <c r="D49" s="334" t="s">
        <v>2061</v>
      </c>
      <c r="E49" s="421">
        <v>67.599999999999994</v>
      </c>
      <c r="F49" s="334" t="s">
        <v>1447</v>
      </c>
      <c r="G49" s="421">
        <v>206.7</v>
      </c>
      <c r="H49" s="230"/>
      <c r="I49" s="108"/>
      <c r="J49" s="441"/>
      <c r="K49" s="108"/>
      <c r="L49" s="334" t="s">
        <v>526</v>
      </c>
      <c r="M49" s="428">
        <v>3.1</v>
      </c>
      <c r="N49" s="250" t="s">
        <v>2062</v>
      </c>
      <c r="O49" s="121">
        <v>155.9</v>
      </c>
    </row>
    <row r="50" spans="1:15" x14ac:dyDescent="0.3">
      <c r="A50" s="269"/>
      <c r="B50" s="450" t="s">
        <v>2063</v>
      </c>
      <c r="C50" s="421">
        <v>9.9</v>
      </c>
      <c r="D50" s="334" t="s">
        <v>2064</v>
      </c>
      <c r="E50" s="421">
        <v>68.099999999999994</v>
      </c>
      <c r="F50" s="334" t="s">
        <v>2065</v>
      </c>
      <c r="G50" s="421">
        <v>206.7</v>
      </c>
      <c r="H50" s="230"/>
      <c r="I50" s="108"/>
      <c r="J50" s="441"/>
      <c r="K50" s="108"/>
      <c r="L50" s="334" t="s">
        <v>2066</v>
      </c>
      <c r="M50" s="428">
        <v>53.8</v>
      </c>
      <c r="N50" s="237"/>
      <c r="O50" s="121"/>
    </row>
    <row r="51" spans="1:15" x14ac:dyDescent="0.3">
      <c r="A51" s="269"/>
      <c r="B51" s="441"/>
      <c r="C51" s="421"/>
      <c r="D51" s="441"/>
      <c r="E51" s="421"/>
      <c r="F51" s="334" t="s">
        <v>2067</v>
      </c>
      <c r="G51" s="421">
        <v>206.8</v>
      </c>
      <c r="H51" s="230"/>
      <c r="I51" s="108"/>
      <c r="J51" s="441"/>
      <c r="K51" s="108"/>
      <c r="L51" s="334" t="s">
        <v>2068</v>
      </c>
      <c r="M51" s="428">
        <v>57</v>
      </c>
      <c r="N51" s="237"/>
      <c r="O51" s="121"/>
    </row>
    <row r="52" spans="1:15" x14ac:dyDescent="0.3">
      <c r="A52" s="269"/>
      <c r="B52" s="441"/>
      <c r="C52" s="421"/>
      <c r="D52" s="441"/>
      <c r="E52" s="421"/>
      <c r="F52" s="334" t="s">
        <v>2069</v>
      </c>
      <c r="G52" s="421">
        <v>206.8</v>
      </c>
      <c r="H52" s="230"/>
      <c r="I52" s="108"/>
      <c r="J52" s="441"/>
      <c r="K52" s="108"/>
      <c r="L52" s="272"/>
      <c r="M52" s="428"/>
      <c r="N52" s="237"/>
      <c r="O52" s="121"/>
    </row>
    <row r="53" spans="1:15" x14ac:dyDescent="0.3">
      <c r="A53" s="380" t="s">
        <v>2070</v>
      </c>
      <c r="B53" s="301" t="s">
        <v>2071</v>
      </c>
      <c r="C53" s="420">
        <v>10.1</v>
      </c>
      <c r="D53" s="284" t="s">
        <v>2072</v>
      </c>
      <c r="E53" s="420">
        <v>66.099999999999994</v>
      </c>
      <c r="F53" s="269"/>
      <c r="G53" s="422"/>
      <c r="I53" s="424"/>
      <c r="J53" s="284" t="s">
        <v>2073</v>
      </c>
      <c r="K53" s="112">
        <v>43.7</v>
      </c>
      <c r="L53" s="276"/>
      <c r="M53" s="429"/>
      <c r="N53" s="146" t="s">
        <v>2074</v>
      </c>
      <c r="O53" s="120">
        <v>154</v>
      </c>
    </row>
    <row r="54" spans="1:15" x14ac:dyDescent="0.3">
      <c r="A54" s="381" t="s">
        <v>2075</v>
      </c>
      <c r="B54" s="269"/>
      <c r="C54" s="420"/>
      <c r="D54" s="276"/>
      <c r="E54" s="420"/>
      <c r="F54" s="382" t="s">
        <v>2076</v>
      </c>
      <c r="G54" s="420">
        <v>205.3</v>
      </c>
      <c r="I54" s="424"/>
      <c r="J54" s="276"/>
      <c r="K54" s="112"/>
      <c r="L54" s="383" t="s">
        <v>2077</v>
      </c>
      <c r="M54" s="429">
        <v>49.1</v>
      </c>
      <c r="N54" s="9"/>
      <c r="O54" s="120"/>
    </row>
    <row r="55" spans="1:15" x14ac:dyDescent="0.3">
      <c r="A55" s="452" t="s">
        <v>1533</v>
      </c>
      <c r="B55" s="302" t="s">
        <v>2078</v>
      </c>
      <c r="C55" s="420">
        <v>0.2</v>
      </c>
      <c r="D55" s="269"/>
      <c r="E55" s="422"/>
      <c r="F55" s="318" t="s">
        <v>2079</v>
      </c>
      <c r="G55" s="420">
        <v>204.6</v>
      </c>
      <c r="H55" s="251" t="s">
        <v>2080</v>
      </c>
      <c r="I55" s="112">
        <v>107.788082</v>
      </c>
      <c r="J55" s="269"/>
      <c r="K55" s="424"/>
      <c r="L55" s="271"/>
      <c r="M55" s="429"/>
      <c r="N55" s="251" t="s">
        <v>2081</v>
      </c>
      <c r="O55" s="120">
        <v>153.126969</v>
      </c>
    </row>
    <row r="56" spans="1:15" x14ac:dyDescent="0.3">
      <c r="A56" s="384" t="s">
        <v>2082</v>
      </c>
      <c r="B56" s="269"/>
      <c r="C56" s="422"/>
      <c r="D56" s="269"/>
      <c r="E56" s="422"/>
      <c r="F56" s="335" t="s">
        <v>2083</v>
      </c>
      <c r="G56" s="420">
        <v>209.6</v>
      </c>
      <c r="H56" s="252" t="s">
        <v>2084</v>
      </c>
      <c r="I56" s="112">
        <v>107.9</v>
      </c>
      <c r="J56" s="270"/>
      <c r="K56" s="113"/>
      <c r="L56" s="335" t="s">
        <v>2085</v>
      </c>
      <c r="M56" s="429">
        <v>49.1</v>
      </c>
      <c r="O56" s="120"/>
    </row>
    <row r="57" spans="1:15" x14ac:dyDescent="0.3">
      <c r="A57" s="269"/>
      <c r="B57" s="269"/>
      <c r="C57" s="422"/>
      <c r="D57" s="269"/>
      <c r="E57" s="422"/>
      <c r="F57" s="269"/>
      <c r="G57" s="422"/>
      <c r="H57" s="252" t="s">
        <v>2086</v>
      </c>
      <c r="I57" s="112">
        <v>108</v>
      </c>
      <c r="J57" s="269"/>
      <c r="K57" s="424"/>
      <c r="L57" s="269"/>
      <c r="M57" s="422"/>
      <c r="O57" s="422"/>
    </row>
    <row r="58" spans="1:15" x14ac:dyDescent="0.3">
      <c r="A58" s="385" t="s">
        <v>2087</v>
      </c>
      <c r="B58" s="269"/>
      <c r="C58" s="422"/>
      <c r="D58" s="311" t="s">
        <v>2088</v>
      </c>
      <c r="E58" s="420">
        <v>65.2</v>
      </c>
      <c r="F58" s="319" t="s">
        <v>2089</v>
      </c>
      <c r="G58" s="420">
        <v>205.3</v>
      </c>
      <c r="H58" s="238"/>
      <c r="I58" s="114"/>
      <c r="J58" s="269"/>
      <c r="K58" s="424"/>
      <c r="L58" s="272"/>
      <c r="M58" s="421"/>
      <c r="N58" s="147" t="s">
        <v>2090</v>
      </c>
      <c r="O58" s="420">
        <v>154.30000000000001</v>
      </c>
    </row>
    <row r="59" spans="1:15" x14ac:dyDescent="0.3">
      <c r="A59" s="386" t="s">
        <v>2091</v>
      </c>
      <c r="B59" s="387" t="s">
        <v>508</v>
      </c>
      <c r="C59" s="420">
        <v>9.4</v>
      </c>
      <c r="D59" s="276"/>
      <c r="E59" s="420"/>
      <c r="F59" s="320"/>
      <c r="G59" s="420"/>
      <c r="H59" s="388" t="s">
        <v>2092</v>
      </c>
      <c r="I59" s="107">
        <v>104.3</v>
      </c>
      <c r="J59" s="269"/>
      <c r="K59" s="424"/>
      <c r="L59" s="272"/>
      <c r="M59" s="421"/>
      <c r="N59" s="9"/>
      <c r="O59" s="122"/>
    </row>
    <row r="60" spans="1:15" x14ac:dyDescent="0.3">
      <c r="A60" s="389" t="s">
        <v>2093</v>
      </c>
      <c r="B60" s="303" t="s">
        <v>2094</v>
      </c>
      <c r="C60" s="420">
        <v>3.7</v>
      </c>
      <c r="D60" s="269"/>
      <c r="E60" s="422"/>
      <c r="F60" s="321" t="s">
        <v>2095</v>
      </c>
      <c r="G60" s="420">
        <v>204.5</v>
      </c>
      <c r="H60" s="253" t="s">
        <v>2096</v>
      </c>
      <c r="I60" s="112">
        <v>110.73106199999999</v>
      </c>
      <c r="J60" s="281"/>
      <c r="K60" s="117"/>
      <c r="L60" s="271"/>
      <c r="M60" s="429"/>
      <c r="O60" s="422"/>
    </row>
    <row r="61" spans="1:15" x14ac:dyDescent="0.3">
      <c r="A61" s="390" t="s">
        <v>2097</v>
      </c>
      <c r="B61" s="269"/>
      <c r="C61" s="422"/>
      <c r="D61" s="269"/>
      <c r="E61" s="422"/>
      <c r="F61" s="269"/>
      <c r="G61" s="422"/>
      <c r="H61" s="254" t="s">
        <v>921</v>
      </c>
      <c r="I61" s="112">
        <v>112.4</v>
      </c>
      <c r="J61" s="281"/>
      <c r="K61" s="117"/>
      <c r="L61" s="336" t="s">
        <v>2098</v>
      </c>
      <c r="M61" s="429">
        <v>50.2</v>
      </c>
      <c r="N61" s="9"/>
      <c r="O61" s="120"/>
    </row>
    <row r="62" spans="1:15" x14ac:dyDescent="0.3">
      <c r="A62" s="391" t="s">
        <v>2099</v>
      </c>
      <c r="B62" s="269"/>
      <c r="C62" s="422"/>
      <c r="D62" s="269"/>
      <c r="E62" s="422"/>
      <c r="F62" s="391" t="s">
        <v>2100</v>
      </c>
      <c r="G62" s="420">
        <v>206.6</v>
      </c>
      <c r="H62" s="244"/>
      <c r="I62" s="112"/>
      <c r="J62" s="281"/>
      <c r="K62" s="117"/>
      <c r="L62" s="391" t="s">
        <v>2101</v>
      </c>
      <c r="M62" s="429">
        <v>50.6</v>
      </c>
      <c r="N62" s="9"/>
      <c r="O62" s="120"/>
    </row>
    <row r="63" spans="1:15" x14ac:dyDescent="0.3">
      <c r="A63" s="392" t="s">
        <v>2102</v>
      </c>
      <c r="B63" s="269"/>
      <c r="C63" s="422"/>
      <c r="D63" s="269"/>
      <c r="E63" s="422"/>
      <c r="F63" s="269"/>
      <c r="G63" s="422"/>
      <c r="H63" s="237" t="s">
        <v>2103</v>
      </c>
      <c r="I63" s="113">
        <v>77.646393000000003</v>
      </c>
      <c r="J63" s="281"/>
      <c r="K63" s="117"/>
      <c r="L63" s="270" t="s">
        <v>2104</v>
      </c>
      <c r="M63" s="428">
        <v>65.342053000000007</v>
      </c>
      <c r="N63" s="229" t="s">
        <v>2105</v>
      </c>
      <c r="O63" s="121">
        <v>49.1</v>
      </c>
    </row>
    <row r="64" spans="1:15" x14ac:dyDescent="0.3">
      <c r="A64" s="393" t="s">
        <v>2106</v>
      </c>
      <c r="B64" s="269"/>
      <c r="C64" s="422"/>
      <c r="D64" s="394" t="s">
        <v>2107</v>
      </c>
      <c r="E64" s="420">
        <v>62.4</v>
      </c>
      <c r="F64" s="269"/>
      <c r="G64" s="422"/>
      <c r="H64" s="237"/>
      <c r="I64" s="113"/>
      <c r="J64" s="281"/>
      <c r="K64" s="117"/>
      <c r="L64" s="394" t="s">
        <v>2108</v>
      </c>
      <c r="M64" s="420">
        <v>49.9</v>
      </c>
      <c r="N64" s="67"/>
      <c r="O64" s="420"/>
    </row>
    <row r="65" spans="1:15" x14ac:dyDescent="0.3">
      <c r="A65" s="453" t="s">
        <v>2109</v>
      </c>
      <c r="B65" s="441"/>
      <c r="C65" s="421"/>
      <c r="D65" s="454" t="s">
        <v>2110</v>
      </c>
      <c r="E65" s="421">
        <v>9.6</v>
      </c>
      <c r="F65" s="441"/>
      <c r="G65" s="421"/>
      <c r="H65" s="237"/>
      <c r="I65" s="113"/>
      <c r="J65" s="272"/>
      <c r="K65" s="116"/>
      <c r="L65" s="270"/>
      <c r="M65" s="428"/>
      <c r="N65" s="455" t="s">
        <v>2111</v>
      </c>
      <c r="O65" s="421">
        <v>150.6</v>
      </c>
    </row>
    <row r="66" spans="1:15" x14ac:dyDescent="0.3">
      <c r="A66" s="371" t="s">
        <v>2112</v>
      </c>
      <c r="B66" s="276" t="s">
        <v>144</v>
      </c>
      <c r="C66" s="420">
        <v>8.6999999999999993</v>
      </c>
      <c r="D66" s="276" t="s">
        <v>145</v>
      </c>
      <c r="E66" s="420">
        <v>63.1</v>
      </c>
      <c r="F66" s="276" t="s">
        <v>146</v>
      </c>
      <c r="G66" s="420">
        <v>206</v>
      </c>
      <c r="H66" s="242" t="s">
        <v>2113</v>
      </c>
      <c r="I66" s="112"/>
      <c r="J66" s="271" t="s">
        <v>2114</v>
      </c>
      <c r="K66" s="112"/>
      <c r="L66" s="271" t="s">
        <v>2115</v>
      </c>
      <c r="M66" s="429"/>
      <c r="N66" s="242" t="s">
        <v>149</v>
      </c>
      <c r="O66" s="120">
        <v>152.821179</v>
      </c>
    </row>
    <row r="67" spans="1:15" ht="14.5" x14ac:dyDescent="0.35">
      <c r="A67" s="395" t="s">
        <v>2116</v>
      </c>
      <c r="B67" s="300"/>
      <c r="C67" s="420"/>
      <c r="D67" s="269"/>
      <c r="E67" s="422"/>
      <c r="F67" s="269"/>
      <c r="G67" s="422"/>
      <c r="H67" s="237" t="s">
        <v>2117</v>
      </c>
      <c r="I67" s="113">
        <v>128.41254499999999</v>
      </c>
      <c r="J67" s="281"/>
      <c r="K67" s="117"/>
      <c r="L67" s="270" t="s">
        <v>2118</v>
      </c>
      <c r="M67" s="428">
        <v>129.19999999999999</v>
      </c>
      <c r="N67" s="255" t="s">
        <v>2119</v>
      </c>
      <c r="O67" s="121">
        <v>153.40969799999999</v>
      </c>
    </row>
    <row r="68" spans="1:15" x14ac:dyDescent="0.3">
      <c r="A68" s="269"/>
      <c r="B68" s="269"/>
      <c r="C68" s="422"/>
      <c r="D68" s="269"/>
      <c r="E68" s="420">
        <v>64.400000000000006</v>
      </c>
      <c r="F68" s="269"/>
      <c r="G68" s="422"/>
      <c r="I68" s="424"/>
      <c r="J68" s="269"/>
      <c r="K68" s="424"/>
      <c r="L68" s="272"/>
      <c r="M68" s="421"/>
      <c r="N68" s="255" t="s">
        <v>2120</v>
      </c>
      <c r="O68" s="121">
        <v>153.44810699999999</v>
      </c>
    </row>
    <row r="69" spans="1:15" x14ac:dyDescent="0.3">
      <c r="A69" s="269"/>
      <c r="B69" s="269"/>
      <c r="C69" s="422"/>
      <c r="D69" s="269"/>
      <c r="E69" s="420"/>
      <c r="F69" s="269"/>
      <c r="G69" s="422"/>
      <c r="I69" s="424"/>
      <c r="J69" s="269"/>
      <c r="K69" s="424"/>
      <c r="L69" s="272"/>
      <c r="M69" s="421"/>
      <c r="N69" s="255" t="s">
        <v>2121</v>
      </c>
      <c r="O69" s="121">
        <v>153.48522500000001</v>
      </c>
    </row>
    <row r="70" spans="1:15" x14ac:dyDescent="0.3">
      <c r="A70" s="396" t="s">
        <v>2122</v>
      </c>
      <c r="B70" s="269"/>
      <c r="C70" s="422"/>
      <c r="D70" s="269"/>
      <c r="E70" s="420"/>
      <c r="F70" s="396" t="s">
        <v>2123</v>
      </c>
      <c r="G70" s="420">
        <v>204.4</v>
      </c>
      <c r="H70" s="397" t="s">
        <v>2124</v>
      </c>
      <c r="I70" s="107">
        <v>106.8</v>
      </c>
      <c r="J70" s="269"/>
      <c r="K70" s="424"/>
      <c r="L70" s="272"/>
      <c r="M70" s="421"/>
      <c r="N70" s="237"/>
      <c r="O70" s="121"/>
    </row>
    <row r="71" spans="1:15" x14ac:dyDescent="0.3">
      <c r="A71" s="456" t="s">
        <v>2125</v>
      </c>
      <c r="B71" s="269"/>
      <c r="C71" s="422"/>
      <c r="D71" s="269"/>
      <c r="E71" s="422"/>
      <c r="F71" s="398" t="s">
        <v>2126</v>
      </c>
      <c r="G71" s="420">
        <v>208</v>
      </c>
      <c r="H71" s="242" t="s">
        <v>2127</v>
      </c>
      <c r="I71" s="113">
        <v>131.80809099999999</v>
      </c>
      <c r="J71" s="272"/>
      <c r="K71" s="116"/>
      <c r="L71" s="271" t="s">
        <v>2128</v>
      </c>
      <c r="M71" s="428">
        <v>126.7</v>
      </c>
      <c r="N71" s="457" t="s">
        <v>2129</v>
      </c>
      <c r="O71" s="420">
        <v>154.4</v>
      </c>
    </row>
    <row r="72" spans="1:15" x14ac:dyDescent="0.3">
      <c r="A72" s="399" t="s">
        <v>2130</v>
      </c>
      <c r="B72" s="269"/>
      <c r="C72" s="422"/>
      <c r="D72" s="269"/>
      <c r="E72" s="422"/>
      <c r="F72" s="269"/>
      <c r="G72" s="422"/>
      <c r="I72" s="424"/>
      <c r="J72" s="272"/>
      <c r="K72" s="116"/>
      <c r="L72" s="337" t="s">
        <v>2131</v>
      </c>
      <c r="M72" s="429">
        <v>48.4</v>
      </c>
      <c r="N72" s="256" t="s">
        <v>2132</v>
      </c>
      <c r="O72" s="120">
        <v>153.686621</v>
      </c>
    </row>
    <row r="73" spans="1:15" x14ac:dyDescent="0.3">
      <c r="A73" s="400" t="s">
        <v>2133</v>
      </c>
      <c r="B73" s="269"/>
      <c r="C73" s="422"/>
      <c r="D73" s="269"/>
      <c r="E73" s="422"/>
      <c r="F73" s="458" t="s">
        <v>2134</v>
      </c>
      <c r="G73" s="421">
        <v>202.3</v>
      </c>
      <c r="H73" s="257" t="s">
        <v>926</v>
      </c>
      <c r="I73" s="113">
        <v>113.8</v>
      </c>
      <c r="J73" s="285" t="s">
        <v>2135</v>
      </c>
      <c r="K73" s="116">
        <v>48.1</v>
      </c>
      <c r="L73" s="269"/>
      <c r="M73" s="422"/>
      <c r="O73" s="422"/>
    </row>
    <row r="74" spans="1:15" x14ac:dyDescent="0.3">
      <c r="A74" s="352"/>
      <c r="B74" s="269"/>
      <c r="C74" s="422"/>
      <c r="D74" s="269"/>
      <c r="E74" s="422"/>
      <c r="F74" s="458" t="s">
        <v>2136</v>
      </c>
      <c r="G74" s="421">
        <v>204.3</v>
      </c>
      <c r="H74" s="238"/>
      <c r="I74" s="113"/>
      <c r="J74" s="272"/>
      <c r="K74" s="116"/>
      <c r="L74" s="269"/>
      <c r="M74" s="422"/>
      <c r="O74" s="422"/>
    </row>
    <row r="75" spans="1:15" x14ac:dyDescent="0.3">
      <c r="A75" s="459" t="s">
        <v>2137</v>
      </c>
      <c r="B75" s="451"/>
      <c r="C75" s="430"/>
      <c r="D75" s="460" t="s">
        <v>2138</v>
      </c>
      <c r="E75" s="118">
        <v>63.038367000000001</v>
      </c>
      <c r="F75" s="451"/>
      <c r="G75" s="430"/>
      <c r="H75" s="242"/>
      <c r="I75" s="112"/>
      <c r="J75" s="451"/>
      <c r="K75" s="111"/>
      <c r="L75" s="460" t="s">
        <v>2139</v>
      </c>
      <c r="M75" s="429">
        <v>52.279840999999998</v>
      </c>
      <c r="O75" s="422"/>
    </row>
    <row r="76" spans="1:15" x14ac:dyDescent="0.3">
      <c r="A76" s="401" t="s">
        <v>2140</v>
      </c>
      <c r="B76" s="269"/>
      <c r="C76" s="422"/>
      <c r="D76" s="270"/>
      <c r="E76" s="119"/>
      <c r="F76" s="269"/>
      <c r="G76" s="422"/>
      <c r="H76" s="402" t="s">
        <v>2141</v>
      </c>
      <c r="I76" s="107">
        <v>107</v>
      </c>
      <c r="J76" s="269"/>
      <c r="K76" s="424"/>
      <c r="L76" s="401" t="s">
        <v>2142</v>
      </c>
      <c r="M76" s="420">
        <v>48.7</v>
      </c>
      <c r="O76" s="422"/>
    </row>
    <row r="77" spans="1:15" x14ac:dyDescent="0.3">
      <c r="A77" s="461" t="s">
        <v>2143</v>
      </c>
      <c r="B77" s="269"/>
      <c r="C77" s="422"/>
      <c r="D77" s="269"/>
      <c r="E77" s="422"/>
      <c r="F77" s="269"/>
      <c r="G77" s="422"/>
      <c r="H77" s="237"/>
      <c r="I77" s="113"/>
      <c r="J77" s="286" t="s">
        <v>2144</v>
      </c>
      <c r="K77" s="113">
        <v>42.4</v>
      </c>
      <c r="L77" s="270" t="s">
        <v>2145</v>
      </c>
      <c r="M77" s="428">
        <v>64.079543000000001</v>
      </c>
      <c r="N77" s="237" t="s">
        <v>2146</v>
      </c>
      <c r="O77" s="121">
        <v>49</v>
      </c>
    </row>
    <row r="78" spans="1:15" x14ac:dyDescent="0.3">
      <c r="A78" s="403" t="s">
        <v>2147</v>
      </c>
      <c r="B78" s="269"/>
      <c r="C78" s="422"/>
      <c r="D78" s="269"/>
      <c r="E78" s="422"/>
      <c r="F78" s="269"/>
      <c r="G78" s="422"/>
      <c r="H78" s="237" t="s">
        <v>2148</v>
      </c>
      <c r="I78" s="113">
        <v>77.166591999999994</v>
      </c>
      <c r="J78" s="272"/>
      <c r="K78" s="116"/>
      <c r="L78" s="272" t="s">
        <v>2149</v>
      </c>
      <c r="M78" s="428">
        <v>47.3</v>
      </c>
      <c r="O78" s="422"/>
    </row>
    <row r="79" spans="1:15" x14ac:dyDescent="0.3">
      <c r="A79" s="404" t="s">
        <v>2150</v>
      </c>
      <c r="B79" s="269"/>
      <c r="C79" s="422"/>
      <c r="D79" s="269"/>
      <c r="E79" s="422"/>
      <c r="F79" s="269"/>
      <c r="G79" s="422"/>
      <c r="H79" s="258" t="s">
        <v>2151</v>
      </c>
      <c r="I79" s="113">
        <v>105.4</v>
      </c>
      <c r="J79" s="287" t="s">
        <v>2152</v>
      </c>
      <c r="K79" s="116">
        <v>43.7</v>
      </c>
      <c r="L79" s="269"/>
      <c r="M79" s="422"/>
      <c r="O79" s="422"/>
    </row>
    <row r="80" spans="1:15" x14ac:dyDescent="0.3">
      <c r="A80" s="405" t="s">
        <v>2153</v>
      </c>
      <c r="B80" s="269"/>
      <c r="C80" s="422"/>
      <c r="D80" s="312" t="s">
        <v>2154</v>
      </c>
      <c r="E80" s="420">
        <v>64.599999999999994</v>
      </c>
      <c r="F80" s="322" t="s">
        <v>2155</v>
      </c>
      <c r="G80" s="420">
        <v>206.4</v>
      </c>
      <c r="H80" s="238"/>
      <c r="I80" s="116"/>
      <c r="J80" s="269"/>
      <c r="K80" s="424"/>
      <c r="L80" s="312" t="s">
        <v>2156</v>
      </c>
      <c r="M80" s="420">
        <v>50.3</v>
      </c>
      <c r="N80" s="229"/>
      <c r="O80" s="121"/>
    </row>
    <row r="81" spans="1:15" x14ac:dyDescent="0.3">
      <c r="A81" s="406" t="s">
        <v>2157</v>
      </c>
      <c r="B81" s="269"/>
      <c r="C81" s="422"/>
      <c r="D81" s="269"/>
      <c r="E81" s="422"/>
      <c r="F81" s="269"/>
      <c r="G81" s="422"/>
      <c r="I81" s="424"/>
      <c r="J81" s="269"/>
      <c r="K81" s="424"/>
      <c r="L81" s="338" t="s">
        <v>2158</v>
      </c>
      <c r="M81" s="428">
        <v>51.428730999999999</v>
      </c>
      <c r="N81" s="229" t="s">
        <v>2159</v>
      </c>
      <c r="O81" s="121">
        <v>47.1</v>
      </c>
    </row>
    <row r="82" spans="1:15" x14ac:dyDescent="0.3">
      <c r="A82" s="269"/>
      <c r="B82" s="269"/>
      <c r="C82" s="422"/>
      <c r="D82" s="269"/>
      <c r="E82" s="422"/>
      <c r="F82" s="269"/>
      <c r="G82" s="422"/>
      <c r="I82" s="424"/>
      <c r="J82" s="269"/>
      <c r="K82" s="424"/>
      <c r="L82" s="339" t="s">
        <v>2160</v>
      </c>
      <c r="M82" s="428">
        <v>49.9</v>
      </c>
      <c r="N82" s="229"/>
      <c r="O82" s="121"/>
    </row>
    <row r="83" spans="1:15" x14ac:dyDescent="0.3">
      <c r="A83" s="269"/>
      <c r="B83" s="269"/>
      <c r="C83" s="422"/>
      <c r="D83" s="269"/>
      <c r="E83" s="422"/>
      <c r="F83" s="269"/>
      <c r="G83" s="422"/>
      <c r="H83" s="242"/>
      <c r="I83" s="112"/>
      <c r="J83" s="272"/>
      <c r="K83" s="116"/>
      <c r="L83" s="339" t="s">
        <v>2161</v>
      </c>
      <c r="M83" s="428">
        <v>50</v>
      </c>
      <c r="N83" s="229"/>
      <c r="O83" s="121"/>
    </row>
    <row r="84" spans="1:15" x14ac:dyDescent="0.3">
      <c r="A84" s="356" t="s">
        <v>2162</v>
      </c>
      <c r="B84" s="269"/>
      <c r="C84" s="422"/>
      <c r="D84" s="269"/>
      <c r="E84" s="422"/>
      <c r="F84" s="269"/>
      <c r="G84" s="422"/>
      <c r="I84" s="424"/>
      <c r="J84" s="288" t="s">
        <v>2163</v>
      </c>
      <c r="K84" s="116">
        <v>48.8</v>
      </c>
      <c r="L84" s="288" t="s">
        <v>2164</v>
      </c>
      <c r="M84" s="428">
        <v>49.3</v>
      </c>
      <c r="O84" s="422"/>
    </row>
    <row r="85" spans="1:15" x14ac:dyDescent="0.3">
      <c r="A85" s="407" t="s">
        <v>2165</v>
      </c>
      <c r="B85" s="289" t="s">
        <v>2166</v>
      </c>
      <c r="C85" s="420">
        <v>12.8</v>
      </c>
      <c r="D85" s="269"/>
      <c r="E85" s="422"/>
      <c r="F85" s="269"/>
      <c r="G85" s="422"/>
      <c r="H85" s="238"/>
      <c r="I85" s="114"/>
      <c r="J85" s="289" t="s">
        <v>2167</v>
      </c>
      <c r="K85" s="116">
        <v>40</v>
      </c>
      <c r="L85" s="340" t="s">
        <v>2168</v>
      </c>
      <c r="M85" s="428">
        <v>51.9</v>
      </c>
      <c r="N85" s="259" t="s">
        <v>2169</v>
      </c>
      <c r="O85" s="121">
        <v>154.30000000000001</v>
      </c>
    </row>
    <row r="86" spans="1:15" x14ac:dyDescent="0.3">
      <c r="A86" s="408" t="s">
        <v>2170</v>
      </c>
      <c r="B86" s="269"/>
      <c r="C86" s="422"/>
      <c r="D86" s="269"/>
      <c r="E86" s="422"/>
      <c r="F86" s="269"/>
      <c r="G86" s="422"/>
      <c r="H86" s="238"/>
      <c r="I86" s="114"/>
      <c r="J86" s="289" t="s">
        <v>2171</v>
      </c>
      <c r="K86" s="116">
        <v>43.5</v>
      </c>
      <c r="L86" s="270"/>
      <c r="M86" s="428"/>
      <c r="N86" s="229"/>
      <c r="O86" s="422"/>
    </row>
    <row r="87" spans="1:15" x14ac:dyDescent="0.3">
      <c r="A87" s="269"/>
      <c r="B87" s="269"/>
      <c r="C87" s="422"/>
      <c r="D87" s="269"/>
      <c r="E87" s="422"/>
      <c r="F87" s="269"/>
      <c r="G87" s="422"/>
      <c r="H87" s="237" t="s">
        <v>2172</v>
      </c>
      <c r="I87" s="113">
        <v>80.371853999999999</v>
      </c>
      <c r="J87" s="272"/>
      <c r="K87" s="116"/>
      <c r="L87" s="341" t="s">
        <v>2173</v>
      </c>
      <c r="M87" s="428">
        <v>50.192478000000001</v>
      </c>
      <c r="O87" s="422"/>
    </row>
    <row r="88" spans="1:15" x14ac:dyDescent="0.3">
      <c r="A88" s="269"/>
      <c r="B88" s="269"/>
      <c r="C88" s="422"/>
      <c r="D88" s="269"/>
      <c r="E88" s="422"/>
      <c r="F88" s="269"/>
      <c r="G88" s="422"/>
      <c r="H88" s="237" t="s">
        <v>2174</v>
      </c>
      <c r="I88" s="113">
        <v>83.587659000000002</v>
      </c>
      <c r="J88" s="269"/>
      <c r="K88" s="424"/>
      <c r="L88" s="341" t="s">
        <v>2175</v>
      </c>
      <c r="M88" s="428">
        <v>50.304989999999997</v>
      </c>
      <c r="N88" s="229"/>
      <c r="O88" s="121"/>
    </row>
    <row r="89" spans="1:15" x14ac:dyDescent="0.3">
      <c r="A89" s="269"/>
      <c r="B89" s="269"/>
      <c r="C89" s="422"/>
      <c r="D89" s="269"/>
      <c r="E89" s="422"/>
      <c r="F89" s="269"/>
      <c r="G89" s="422"/>
      <c r="H89" s="237" t="s">
        <v>2176</v>
      </c>
      <c r="I89" s="113">
        <v>82.993222000000003</v>
      </c>
      <c r="J89" s="269"/>
      <c r="K89" s="424"/>
      <c r="L89" s="341" t="s">
        <v>2177</v>
      </c>
      <c r="M89" s="428">
        <v>52.467069000000002</v>
      </c>
      <c r="O89" s="422"/>
    </row>
    <row r="90" spans="1:15" x14ac:dyDescent="0.3">
      <c r="A90" s="269"/>
      <c r="B90" s="269"/>
      <c r="C90" s="422"/>
      <c r="D90" s="269"/>
      <c r="E90" s="422"/>
      <c r="F90" s="269"/>
      <c r="G90" s="422"/>
      <c r="H90" s="237" t="s">
        <v>2178</v>
      </c>
      <c r="I90" s="113">
        <v>84.624869000000004</v>
      </c>
      <c r="J90" s="269"/>
      <c r="K90" s="424"/>
      <c r="L90" s="269"/>
      <c r="M90" s="422"/>
      <c r="O90" s="422"/>
    </row>
    <row r="91" spans="1:15" x14ac:dyDescent="0.3">
      <c r="A91" s="409" t="s">
        <v>2179</v>
      </c>
      <c r="B91" s="304" t="s">
        <v>2180</v>
      </c>
      <c r="C91" s="421">
        <v>10.8</v>
      </c>
      <c r="D91" s="290" t="s">
        <v>859</v>
      </c>
      <c r="E91" s="421">
        <v>59.5</v>
      </c>
      <c r="F91" s="290" t="s">
        <v>1455</v>
      </c>
      <c r="G91" s="421">
        <v>205.6</v>
      </c>
      <c r="H91" s="260" t="s">
        <v>2181</v>
      </c>
      <c r="I91" s="113">
        <v>107.6</v>
      </c>
      <c r="J91" s="290" t="s">
        <v>2182</v>
      </c>
      <c r="K91" s="116">
        <v>39.700000000000003</v>
      </c>
      <c r="L91" s="272"/>
      <c r="M91" s="421"/>
      <c r="N91" s="144"/>
      <c r="O91" s="120"/>
    </row>
    <row r="92" spans="1:15" x14ac:dyDescent="0.3">
      <c r="A92" s="269"/>
      <c r="B92" s="304" t="s">
        <v>2183</v>
      </c>
      <c r="C92" s="421">
        <v>10.9</v>
      </c>
      <c r="D92" s="269"/>
      <c r="E92" s="422"/>
      <c r="F92" s="304" t="s">
        <v>2184</v>
      </c>
      <c r="G92" s="421">
        <v>205.7</v>
      </c>
      <c r="H92" s="260" t="s">
        <v>2185</v>
      </c>
      <c r="I92" s="113">
        <v>107.7</v>
      </c>
      <c r="J92" s="290" t="s">
        <v>2186</v>
      </c>
      <c r="K92" s="116">
        <v>46.1</v>
      </c>
      <c r="L92" s="290" t="s">
        <v>2187</v>
      </c>
      <c r="M92" s="428">
        <v>48.8</v>
      </c>
      <c r="N92" s="148" t="s">
        <v>1717</v>
      </c>
      <c r="O92" s="121">
        <v>153.6</v>
      </c>
    </row>
    <row r="93" spans="1:15" x14ac:dyDescent="0.3">
      <c r="A93" s="269"/>
      <c r="B93" s="269"/>
      <c r="C93" s="422"/>
      <c r="D93" s="269"/>
      <c r="E93" s="422"/>
      <c r="F93" s="304" t="s">
        <v>2188</v>
      </c>
      <c r="G93" s="421">
        <v>205.8</v>
      </c>
      <c r="H93" s="148" t="s">
        <v>2189</v>
      </c>
      <c r="I93" s="110">
        <v>103.3</v>
      </c>
      <c r="J93" s="290" t="s">
        <v>2190</v>
      </c>
      <c r="K93" s="116">
        <v>46.3</v>
      </c>
      <c r="L93" s="272"/>
      <c r="M93" s="421"/>
      <c r="N93" s="229"/>
      <c r="O93" s="123"/>
    </row>
    <row r="94" spans="1:15" x14ac:dyDescent="0.3">
      <c r="A94" s="269"/>
      <c r="B94" s="269"/>
      <c r="C94" s="422"/>
      <c r="D94" s="269"/>
      <c r="E94" s="422"/>
      <c r="F94" s="269"/>
      <c r="G94" s="422"/>
      <c r="I94" s="424"/>
      <c r="J94" s="290" t="s">
        <v>2191</v>
      </c>
      <c r="K94" s="116">
        <v>46.7</v>
      </c>
      <c r="L94" s="290" t="s">
        <v>2192</v>
      </c>
      <c r="M94" s="428">
        <v>48.6</v>
      </c>
      <c r="N94" s="148" t="s">
        <v>2193</v>
      </c>
      <c r="O94" s="121">
        <v>154.4</v>
      </c>
    </row>
    <row r="95" spans="1:15" x14ac:dyDescent="0.3">
      <c r="A95" s="269"/>
      <c r="B95" s="269"/>
      <c r="C95" s="422"/>
      <c r="D95" s="269"/>
      <c r="E95" s="422"/>
      <c r="F95" s="269"/>
      <c r="G95" s="422"/>
      <c r="H95" s="238"/>
      <c r="I95" s="116"/>
      <c r="J95" s="290" t="s">
        <v>2194</v>
      </c>
      <c r="K95" s="116">
        <v>47.7</v>
      </c>
      <c r="L95" s="269"/>
      <c r="M95" s="422"/>
      <c r="O95" s="422"/>
    </row>
    <row r="96" spans="1:15" x14ac:dyDescent="0.3">
      <c r="A96" s="410" t="s">
        <v>2195</v>
      </c>
      <c r="B96" s="305" t="s">
        <v>2196</v>
      </c>
      <c r="C96" s="420">
        <v>8.9</v>
      </c>
      <c r="D96" s="313" t="s">
        <v>2197</v>
      </c>
      <c r="E96" s="420">
        <v>63.8</v>
      </c>
      <c r="F96" s="323" t="s">
        <v>2198</v>
      </c>
      <c r="G96" s="420">
        <v>206.1</v>
      </c>
      <c r="H96" s="238"/>
      <c r="I96" s="116"/>
      <c r="J96" s="269"/>
      <c r="K96" s="424"/>
      <c r="L96" s="269"/>
      <c r="M96" s="422"/>
      <c r="N96" s="149" t="s">
        <v>1535</v>
      </c>
      <c r="O96" s="420">
        <v>153.9</v>
      </c>
    </row>
    <row r="97" spans="1:15" x14ac:dyDescent="0.3">
      <c r="A97" s="411" t="s">
        <v>2199</v>
      </c>
      <c r="B97" s="269"/>
      <c r="C97" s="422"/>
      <c r="D97" s="269"/>
      <c r="E97" s="422"/>
      <c r="F97" s="269"/>
      <c r="G97" s="422"/>
      <c r="H97" s="261" t="s">
        <v>2200</v>
      </c>
      <c r="I97" s="112">
        <v>105</v>
      </c>
      <c r="J97" s="269"/>
      <c r="K97" s="424"/>
      <c r="L97" s="269"/>
      <c r="M97" s="422"/>
      <c r="N97" s="262" t="s">
        <v>2201</v>
      </c>
      <c r="O97" s="120">
        <v>153.69999999999999</v>
      </c>
    </row>
    <row r="98" spans="1:15" x14ac:dyDescent="0.3">
      <c r="A98" s="412" t="s">
        <v>2202</v>
      </c>
      <c r="B98" s="269"/>
      <c r="C98" s="422"/>
      <c r="D98" s="269"/>
      <c r="E98" s="422"/>
      <c r="F98" s="269"/>
      <c r="G98" s="422"/>
      <c r="H98" s="263" t="s">
        <v>2203</v>
      </c>
      <c r="I98" s="113">
        <v>105.730949</v>
      </c>
      <c r="J98" s="270"/>
      <c r="K98" s="114"/>
      <c r="L98" s="270" t="s">
        <v>2204</v>
      </c>
      <c r="M98" s="428">
        <v>63.213991</v>
      </c>
      <c r="N98" s="237" t="s">
        <v>2205</v>
      </c>
      <c r="O98" s="120">
        <v>49.044269</v>
      </c>
    </row>
    <row r="99" spans="1:15" x14ac:dyDescent="0.3">
      <c r="A99" s="413" t="s">
        <v>2206</v>
      </c>
      <c r="B99" s="291" t="s">
        <v>2207</v>
      </c>
      <c r="C99" s="421">
        <v>12.7</v>
      </c>
      <c r="D99" s="291" t="s">
        <v>854</v>
      </c>
      <c r="E99" s="421">
        <v>63.7</v>
      </c>
      <c r="F99" s="291" t="s">
        <v>2208</v>
      </c>
      <c r="G99" s="421">
        <v>201</v>
      </c>
      <c r="H99" s="264" t="s">
        <v>922</v>
      </c>
      <c r="I99" s="114">
        <v>112.7</v>
      </c>
      <c r="J99" s="291" t="s">
        <v>2209</v>
      </c>
      <c r="K99" s="114">
        <v>43.7</v>
      </c>
      <c r="L99" s="291" t="s">
        <v>2210</v>
      </c>
      <c r="M99" s="428">
        <v>50.3</v>
      </c>
      <c r="N99" s="150" t="s">
        <v>1539</v>
      </c>
      <c r="O99" s="120">
        <v>153.9</v>
      </c>
    </row>
    <row r="100" spans="1:15" x14ac:dyDescent="0.3">
      <c r="A100" s="269"/>
      <c r="B100" s="269"/>
      <c r="C100" s="422"/>
      <c r="D100" s="269"/>
      <c r="E100" s="422"/>
      <c r="F100" s="291" t="s">
        <v>1486</v>
      </c>
      <c r="G100" s="421">
        <v>202.9</v>
      </c>
      <c r="H100" s="237"/>
      <c r="I100" s="114"/>
      <c r="J100" s="291" t="s">
        <v>2211</v>
      </c>
      <c r="K100" s="114">
        <v>47.9</v>
      </c>
      <c r="L100" s="291" t="s">
        <v>2212</v>
      </c>
      <c r="M100" s="428">
        <v>52.8</v>
      </c>
      <c r="N100" s="150" t="s">
        <v>2213</v>
      </c>
      <c r="O100" s="124"/>
    </row>
    <row r="101" spans="1:15" ht="14.5" x14ac:dyDescent="0.35">
      <c r="A101" s="269"/>
      <c r="B101" s="306"/>
      <c r="C101" s="421"/>
      <c r="D101" s="276"/>
      <c r="E101" s="422"/>
      <c r="F101" s="291" t="s">
        <v>1445</v>
      </c>
      <c r="G101" s="421">
        <v>205</v>
      </c>
      <c r="I101" s="424"/>
      <c r="J101" s="271"/>
      <c r="K101" s="115"/>
      <c r="L101" s="271"/>
      <c r="M101" s="429"/>
      <c r="O101" s="422"/>
    </row>
    <row r="102" spans="1:15" x14ac:dyDescent="0.3">
      <c r="A102" s="414" t="s">
        <v>2214</v>
      </c>
      <c r="B102" s="269"/>
      <c r="C102" s="422"/>
      <c r="D102" s="269"/>
      <c r="E102" s="422"/>
      <c r="F102" s="269"/>
      <c r="G102" s="422"/>
      <c r="I102" s="424"/>
      <c r="J102" s="269"/>
      <c r="K102" s="424"/>
      <c r="L102" s="342" t="s">
        <v>2215</v>
      </c>
      <c r="M102" s="430">
        <v>48.4</v>
      </c>
      <c r="N102" s="265" t="s">
        <v>2216</v>
      </c>
      <c r="O102" s="120">
        <v>153.4</v>
      </c>
    </row>
    <row r="103" spans="1:15" x14ac:dyDescent="0.3">
      <c r="A103" s="415" t="s">
        <v>2217</v>
      </c>
      <c r="B103" s="269"/>
      <c r="C103" s="422"/>
      <c r="D103" s="269"/>
      <c r="E103" s="422"/>
      <c r="F103" s="269"/>
      <c r="G103" s="422"/>
      <c r="H103" s="241"/>
      <c r="I103" s="115"/>
      <c r="J103" s="292" t="s">
        <v>2218</v>
      </c>
      <c r="K103" s="112">
        <v>43.7</v>
      </c>
      <c r="L103" s="292" t="s">
        <v>2219</v>
      </c>
      <c r="M103" s="429">
        <v>52.262625999999997</v>
      </c>
      <c r="N103" s="144"/>
      <c r="O103" s="120"/>
    </row>
    <row r="104" spans="1:15" ht="14.5" x14ac:dyDescent="0.35">
      <c r="A104" s="416" t="s">
        <v>2220</v>
      </c>
      <c r="B104" s="269"/>
      <c r="C104" s="422"/>
      <c r="D104" s="306"/>
      <c r="E104" s="421"/>
      <c r="F104" s="269"/>
      <c r="G104" s="422"/>
      <c r="H104" s="237"/>
      <c r="I104" s="114"/>
      <c r="J104" s="270"/>
      <c r="K104" s="114"/>
      <c r="L104" s="343" t="s">
        <v>2221</v>
      </c>
      <c r="M104" s="428">
        <f>49842640/1000000</f>
        <v>49.842640000000003</v>
      </c>
      <c r="N104" s="237" t="s">
        <v>2222</v>
      </c>
      <c r="O104" s="120">
        <f>47050260/1000000</f>
        <v>47.050260000000002</v>
      </c>
    </row>
    <row r="105" spans="1:15" x14ac:dyDescent="0.3">
      <c r="A105" s="417"/>
      <c r="B105" s="269"/>
      <c r="C105" s="422"/>
      <c r="D105" s="269"/>
      <c r="E105" s="422"/>
      <c r="F105" s="269"/>
      <c r="G105" s="422"/>
      <c r="H105" s="237"/>
      <c r="I105" s="114"/>
      <c r="J105" s="270"/>
      <c r="K105" s="114"/>
      <c r="L105" s="270" t="s">
        <v>2223</v>
      </c>
      <c r="M105" s="428">
        <v>69</v>
      </c>
      <c r="N105" s="237"/>
      <c r="O105" s="120"/>
    </row>
    <row r="106" spans="1:15" x14ac:dyDescent="0.3">
      <c r="A106" s="418" t="s">
        <v>2224</v>
      </c>
      <c r="B106" s="269"/>
      <c r="C106" s="422"/>
      <c r="D106" s="462" t="s">
        <v>906</v>
      </c>
      <c r="E106" s="420">
        <v>62.2</v>
      </c>
      <c r="F106" s="269"/>
      <c r="G106" s="422"/>
      <c r="H106" s="237"/>
      <c r="I106" s="113"/>
      <c r="J106" s="272" t="s">
        <v>2225</v>
      </c>
      <c r="K106" s="116">
        <v>6.8</v>
      </c>
      <c r="L106" s="344" t="s">
        <v>2226</v>
      </c>
      <c r="M106" s="428">
        <f>49145479/1000000</f>
        <v>49.145479000000002</v>
      </c>
      <c r="N106" s="229" t="s">
        <v>2227</v>
      </c>
      <c r="O106" s="120">
        <v>133</v>
      </c>
    </row>
    <row r="107" spans="1:15" x14ac:dyDescent="0.3">
      <c r="A107" s="418"/>
      <c r="B107" s="269"/>
      <c r="C107" s="422"/>
      <c r="D107" s="269"/>
      <c r="E107" s="422"/>
      <c r="F107" s="269"/>
      <c r="G107" s="422"/>
      <c r="H107" s="237"/>
      <c r="I107" s="114"/>
      <c r="J107" s="270"/>
      <c r="K107" s="113"/>
      <c r="L107" s="344" t="s">
        <v>2228</v>
      </c>
      <c r="M107" s="428">
        <f>49315264/1000000</f>
        <v>49.315263999999999</v>
      </c>
      <c r="N107" s="237" t="s">
        <v>2229</v>
      </c>
      <c r="O107" s="120">
        <v>13.7</v>
      </c>
    </row>
    <row r="108" spans="1:15" x14ac:dyDescent="0.3">
      <c r="A108" s="419" t="s">
        <v>2230</v>
      </c>
      <c r="B108" s="269"/>
      <c r="C108" s="422"/>
      <c r="D108" s="269"/>
      <c r="E108" s="422"/>
      <c r="F108" s="269"/>
      <c r="G108" s="422"/>
      <c r="H108" s="238" t="s">
        <v>2231</v>
      </c>
      <c r="I108" s="116">
        <v>117.2</v>
      </c>
      <c r="J108" s="272" t="s">
        <v>2232</v>
      </c>
      <c r="K108" s="116">
        <v>1.5</v>
      </c>
      <c r="L108" s="293" t="s">
        <v>2233</v>
      </c>
      <c r="M108" s="421">
        <v>55.4</v>
      </c>
      <c r="N108" s="7"/>
      <c r="O108" s="422"/>
    </row>
    <row r="109" spans="1:15" x14ac:dyDescent="0.3">
      <c r="A109" s="269"/>
      <c r="B109" s="269"/>
      <c r="C109" s="422"/>
      <c r="D109" s="269"/>
      <c r="E109" s="422"/>
      <c r="F109" s="269"/>
      <c r="G109" s="422"/>
      <c r="H109" s="238" t="s">
        <v>2234</v>
      </c>
      <c r="I109" s="116">
        <v>121.2</v>
      </c>
      <c r="J109" s="293" t="s">
        <v>2235</v>
      </c>
      <c r="K109" s="116">
        <v>48.9</v>
      </c>
      <c r="L109" s="272"/>
      <c r="M109" s="421"/>
      <c r="N109" s="7"/>
      <c r="O109" s="124"/>
    </row>
    <row r="110" spans="1:15" x14ac:dyDescent="0.3">
      <c r="A110" s="269"/>
      <c r="B110" s="269"/>
      <c r="C110" s="422"/>
      <c r="D110" s="269"/>
      <c r="E110" s="422"/>
      <c r="F110" s="269"/>
      <c r="G110" s="422"/>
      <c r="H110" s="229"/>
      <c r="I110" s="116"/>
      <c r="J110" s="293" t="s">
        <v>2236</v>
      </c>
      <c r="K110" s="116">
        <v>48.9</v>
      </c>
      <c r="L110" s="272"/>
      <c r="M110" s="421"/>
      <c r="N110" s="7"/>
      <c r="O110" s="124"/>
    </row>
    <row r="111" spans="1:15" x14ac:dyDescent="0.3">
      <c r="A111" s="273"/>
      <c r="B111" s="273"/>
      <c r="C111" s="423"/>
      <c r="D111" s="273"/>
      <c r="E111" s="423"/>
      <c r="F111" s="273"/>
      <c r="G111" s="423"/>
      <c r="H111" s="294"/>
      <c r="I111" s="425"/>
      <c r="J111" s="273"/>
      <c r="K111" s="425"/>
      <c r="L111" s="273"/>
      <c r="M111" s="423"/>
      <c r="N111" s="294"/>
      <c r="O111" s="423"/>
    </row>
    <row r="112" spans="1:15" ht="14.5" x14ac:dyDescent="0.3">
      <c r="A112" s="268"/>
      <c r="C112" s="267"/>
      <c r="E112" s="266"/>
      <c r="G112" s="424"/>
      <c r="I112" s="424"/>
      <c r="K112" s="424"/>
      <c r="M112" s="424"/>
      <c r="O112" s="424"/>
    </row>
    <row r="113" spans="1:15" ht="14.5" x14ac:dyDescent="0.3">
      <c r="A113" s="496" t="s">
        <v>2237</v>
      </c>
      <c r="C113" s="267"/>
      <c r="E113" s="266"/>
      <c r="G113" s="424"/>
      <c r="H113" s="7"/>
      <c r="I113" s="424"/>
      <c r="J113" s="7"/>
      <c r="K113" s="424"/>
      <c r="L113" s="7"/>
      <c r="M113" s="424"/>
      <c r="N113" s="7"/>
      <c r="O113" s="424"/>
    </row>
    <row r="114" spans="1:15" ht="15.5" x14ac:dyDescent="0.3">
      <c r="A114" s="109" t="s">
        <v>1926</v>
      </c>
      <c r="B114" s="497" t="s">
        <v>2238</v>
      </c>
      <c r="E114" s="266"/>
      <c r="G114" s="424"/>
      <c r="I114" s="424"/>
      <c r="K114" s="424"/>
      <c r="M114" s="424"/>
      <c r="O114" s="424"/>
    </row>
    <row r="115" spans="1:15" x14ac:dyDescent="0.3">
      <c r="A115" s="345" t="s">
        <v>1934</v>
      </c>
      <c r="B115" s="498" t="s">
        <v>159</v>
      </c>
      <c r="E115" s="266"/>
      <c r="G115" s="424"/>
      <c r="I115" s="424"/>
      <c r="K115" s="424"/>
      <c r="M115" s="424"/>
      <c r="O115" s="424"/>
    </row>
    <row r="116" spans="1:15" x14ac:dyDescent="0.3">
      <c r="A116" s="346" t="s">
        <v>1937</v>
      </c>
      <c r="B116" s="498" t="s">
        <v>159</v>
      </c>
      <c r="E116" s="266"/>
      <c r="G116" s="424"/>
      <c r="I116" s="424"/>
      <c r="K116" s="424"/>
      <c r="M116" s="424"/>
      <c r="O116" s="424"/>
    </row>
    <row r="117" spans="1:15" x14ac:dyDescent="0.3">
      <c r="A117" s="348" t="s">
        <v>1943</v>
      </c>
      <c r="B117" s="498" t="s">
        <v>2239</v>
      </c>
      <c r="E117" s="266"/>
      <c r="G117" s="424"/>
      <c r="I117" s="424"/>
      <c r="K117" s="424"/>
      <c r="M117" s="424"/>
      <c r="O117" s="424"/>
    </row>
    <row r="118" spans="1:15" x14ac:dyDescent="0.3">
      <c r="A118" s="349" t="s">
        <v>1948</v>
      </c>
      <c r="B118" s="498" t="s">
        <v>2239</v>
      </c>
      <c r="E118" s="266"/>
      <c r="G118" s="424"/>
      <c r="I118" s="424"/>
      <c r="K118" s="424"/>
      <c r="M118" s="424"/>
      <c r="O118" s="424"/>
    </row>
    <row r="119" spans="1:15" x14ac:dyDescent="0.3">
      <c r="A119" s="353" t="s">
        <v>1956</v>
      </c>
      <c r="B119" s="498" t="s">
        <v>2239</v>
      </c>
      <c r="E119" s="266"/>
      <c r="G119" s="424"/>
      <c r="I119" s="424"/>
      <c r="K119" s="424"/>
      <c r="M119" s="424"/>
      <c r="O119" s="424"/>
    </row>
    <row r="120" spans="1:15" x14ac:dyDescent="0.3">
      <c r="A120" s="354" t="s">
        <v>1960</v>
      </c>
      <c r="B120" s="498" t="s">
        <v>159</v>
      </c>
      <c r="E120" s="266"/>
      <c r="G120" s="424"/>
      <c r="I120" s="424"/>
      <c r="K120" s="424"/>
      <c r="M120" s="424"/>
      <c r="O120" s="424"/>
    </row>
    <row r="121" spans="1:15" x14ac:dyDescent="0.3">
      <c r="A121" s="360" t="s">
        <v>1974</v>
      </c>
      <c r="B121" s="498" t="s">
        <v>158</v>
      </c>
      <c r="E121" s="266"/>
      <c r="G121" s="424"/>
      <c r="I121" s="424"/>
      <c r="K121" s="424"/>
      <c r="M121" s="424"/>
      <c r="O121" s="424"/>
    </row>
    <row r="122" spans="1:15" x14ac:dyDescent="0.3">
      <c r="A122" s="362" t="s">
        <v>1978</v>
      </c>
      <c r="B122" s="498" t="s">
        <v>158</v>
      </c>
      <c r="E122" s="266"/>
      <c r="G122" s="424"/>
      <c r="I122" s="424"/>
      <c r="K122" s="424"/>
      <c r="M122" s="424"/>
      <c r="O122" s="424"/>
    </row>
    <row r="123" spans="1:15" x14ac:dyDescent="0.3">
      <c r="A123" s="365" t="s">
        <v>1992</v>
      </c>
      <c r="B123" s="498" t="s">
        <v>2239</v>
      </c>
      <c r="E123" s="266"/>
      <c r="G123" s="424"/>
      <c r="I123" s="424"/>
      <c r="K123" s="424"/>
      <c r="M123" s="424"/>
      <c r="O123" s="424"/>
    </row>
    <row r="124" spans="1:15" x14ac:dyDescent="0.3">
      <c r="A124" s="366" t="s">
        <v>2000</v>
      </c>
      <c r="B124" s="498" t="s">
        <v>158</v>
      </c>
      <c r="E124" s="266"/>
      <c r="G124" s="424"/>
      <c r="I124" s="492"/>
      <c r="M124" s="424"/>
      <c r="O124" s="424"/>
    </row>
    <row r="125" spans="1:15" x14ac:dyDescent="0.3">
      <c r="A125" s="369" t="s">
        <v>2016</v>
      </c>
      <c r="B125" s="498" t="s">
        <v>2239</v>
      </c>
      <c r="E125" s="266"/>
      <c r="G125" s="424"/>
      <c r="I125" s="493"/>
      <c r="M125" s="424"/>
      <c r="O125" s="424"/>
    </row>
    <row r="126" spans="1:15" x14ac:dyDescent="0.3">
      <c r="A126" s="370" t="s">
        <v>2021</v>
      </c>
      <c r="B126" s="498" t="s">
        <v>158</v>
      </c>
      <c r="E126" s="266"/>
      <c r="G126" s="424"/>
      <c r="I126" s="9"/>
      <c r="M126" s="424"/>
      <c r="O126" s="424"/>
    </row>
    <row r="127" spans="1:15" x14ac:dyDescent="0.3">
      <c r="A127" s="447" t="s">
        <v>2052</v>
      </c>
      <c r="B127" s="498" t="s">
        <v>2239</v>
      </c>
      <c r="E127" s="266"/>
      <c r="G127" s="424"/>
      <c r="M127" s="424"/>
      <c r="O127" s="424"/>
    </row>
    <row r="128" spans="1:15" x14ac:dyDescent="0.3">
      <c r="A128" s="378" t="s">
        <v>2058</v>
      </c>
      <c r="B128" s="498" t="s">
        <v>2239</v>
      </c>
      <c r="E128" s="266"/>
      <c r="G128" s="424"/>
      <c r="M128" s="424"/>
      <c r="O128" s="424"/>
    </row>
    <row r="129" spans="1:15" x14ac:dyDescent="0.3">
      <c r="A129" s="380" t="s">
        <v>2070</v>
      </c>
      <c r="B129" s="498" t="s">
        <v>2239</v>
      </c>
      <c r="E129" s="266"/>
      <c r="G129" s="424"/>
      <c r="I129" s="494"/>
      <c r="M129" s="424"/>
      <c r="O129" s="424"/>
    </row>
    <row r="130" spans="1:15" x14ac:dyDescent="0.3">
      <c r="A130" s="452" t="s">
        <v>1533</v>
      </c>
      <c r="B130" s="498" t="s">
        <v>2239</v>
      </c>
      <c r="E130" s="266"/>
      <c r="G130" s="424"/>
      <c r="I130" s="494"/>
      <c r="M130" s="424"/>
      <c r="O130" s="424"/>
    </row>
    <row r="131" spans="1:15" x14ac:dyDescent="0.3">
      <c r="A131" s="384" t="s">
        <v>2082</v>
      </c>
      <c r="B131" s="498" t="s">
        <v>2239</v>
      </c>
      <c r="E131" s="266"/>
      <c r="G131" s="424"/>
      <c r="I131" s="494"/>
      <c r="O131" s="266"/>
    </row>
    <row r="132" spans="1:15" x14ac:dyDescent="0.3">
      <c r="A132" s="385" t="s">
        <v>2087</v>
      </c>
      <c r="B132" s="498" t="s">
        <v>2239</v>
      </c>
      <c r="E132" s="266"/>
      <c r="G132" s="424"/>
      <c r="I132" s="494"/>
      <c r="O132" s="266"/>
    </row>
    <row r="133" spans="1:15" x14ac:dyDescent="0.3">
      <c r="A133" s="386" t="s">
        <v>2091</v>
      </c>
      <c r="B133" s="498" t="s">
        <v>2239</v>
      </c>
      <c r="E133" s="266"/>
      <c r="G133" s="424"/>
      <c r="I133" s="495"/>
      <c r="K133" s="424"/>
      <c r="O133" s="266"/>
    </row>
    <row r="134" spans="1:15" x14ac:dyDescent="0.3">
      <c r="A134" s="389" t="s">
        <v>2093</v>
      </c>
      <c r="B134" s="498" t="s">
        <v>2239</v>
      </c>
      <c r="E134" s="266"/>
      <c r="G134" s="424"/>
      <c r="K134" s="424"/>
      <c r="O134" s="266"/>
    </row>
    <row r="135" spans="1:15" x14ac:dyDescent="0.3">
      <c r="A135" s="453" t="s">
        <v>2109</v>
      </c>
      <c r="B135" s="498" t="s">
        <v>2239</v>
      </c>
      <c r="E135" s="266"/>
      <c r="G135" s="424"/>
      <c r="K135" s="424"/>
      <c r="O135" s="266"/>
    </row>
    <row r="136" spans="1:15" x14ac:dyDescent="0.3">
      <c r="A136" s="396" t="s">
        <v>2122</v>
      </c>
      <c r="B136" s="498" t="s">
        <v>2239</v>
      </c>
      <c r="E136" s="266"/>
      <c r="G136" s="424"/>
      <c r="K136" s="424"/>
      <c r="O136" s="266"/>
    </row>
    <row r="137" spans="1:15" x14ac:dyDescent="0.3">
      <c r="A137" s="456" t="s">
        <v>2125</v>
      </c>
      <c r="B137" s="498" t="s">
        <v>2239</v>
      </c>
      <c r="E137" s="266"/>
      <c r="G137" s="424"/>
      <c r="K137" s="424"/>
      <c r="O137" s="266"/>
    </row>
    <row r="138" spans="1:15" x14ac:dyDescent="0.3">
      <c r="A138" s="405" t="s">
        <v>2153</v>
      </c>
      <c r="B138" s="498" t="s">
        <v>158</v>
      </c>
      <c r="E138" s="266"/>
      <c r="G138" s="424"/>
      <c r="I138" s="494"/>
      <c r="K138" s="424"/>
      <c r="O138" s="266"/>
    </row>
    <row r="139" spans="1:15" x14ac:dyDescent="0.3">
      <c r="A139" s="410" t="s">
        <v>2195</v>
      </c>
      <c r="B139" s="498" t="s">
        <v>2239</v>
      </c>
      <c r="E139" s="266"/>
      <c r="G139" s="424"/>
      <c r="I139" s="494"/>
      <c r="K139" s="424"/>
      <c r="O139" s="266"/>
    </row>
    <row r="140" spans="1:15" x14ac:dyDescent="0.3">
      <c r="A140" s="411" t="s">
        <v>2199</v>
      </c>
      <c r="B140" s="498" t="s">
        <v>159</v>
      </c>
      <c r="E140" s="266"/>
      <c r="K140" s="424"/>
      <c r="O140" s="266"/>
    </row>
    <row r="141" spans="1:15" x14ac:dyDescent="0.3">
      <c r="A141" s="269"/>
      <c r="B141" s="498"/>
      <c r="E141" s="266"/>
      <c r="K141" s="424"/>
      <c r="O141" s="266"/>
    </row>
    <row r="142" spans="1:15" x14ac:dyDescent="0.3">
      <c r="A142" s="310" t="s">
        <v>2240</v>
      </c>
      <c r="B142" s="498" t="s">
        <v>2241</v>
      </c>
      <c r="E142" s="266"/>
      <c r="K142" s="424"/>
      <c r="O142" s="266"/>
    </row>
    <row r="143" spans="1:15" x14ac:dyDescent="0.3">
      <c r="A143" s="269"/>
      <c r="B143" s="498" t="s">
        <v>2242</v>
      </c>
      <c r="E143" s="266"/>
      <c r="K143" s="424"/>
      <c r="O143" s="266"/>
    </row>
    <row r="144" spans="1:15" x14ac:dyDescent="0.3">
      <c r="A144" s="273"/>
      <c r="B144" s="499" t="s">
        <v>2243</v>
      </c>
      <c r="E144" s="266"/>
      <c r="K144" s="424"/>
      <c r="O144" s="266"/>
    </row>
    <row r="145" spans="1:16" x14ac:dyDescent="0.3">
      <c r="E145" s="266"/>
      <c r="J145" s="424"/>
      <c r="N145" s="266"/>
    </row>
    <row r="146" spans="1:16" x14ac:dyDescent="0.3">
      <c r="E146" s="266"/>
      <c r="K146" s="424"/>
      <c r="O146" s="266"/>
    </row>
    <row r="147" spans="1:16" x14ac:dyDescent="0.3">
      <c r="E147" s="266"/>
      <c r="K147" s="424"/>
      <c r="O147" s="266"/>
    </row>
    <row r="148" spans="1:16" x14ac:dyDescent="0.3">
      <c r="E148" s="266"/>
      <c r="K148" s="424"/>
      <c r="O148" s="266"/>
    </row>
    <row r="149" spans="1:16" x14ac:dyDescent="0.3">
      <c r="E149" s="266"/>
      <c r="K149" s="424"/>
      <c r="O149" s="266"/>
    </row>
    <row r="150" spans="1:16" x14ac:dyDescent="0.3">
      <c r="E150" s="266"/>
      <c r="K150" s="424"/>
      <c r="O150" s="266"/>
    </row>
    <row r="151" spans="1:16" x14ac:dyDescent="0.3">
      <c r="E151" s="266"/>
      <c r="K151" s="424"/>
      <c r="O151" s="266"/>
    </row>
    <row r="152" spans="1:16" x14ac:dyDescent="0.3">
      <c r="E152" s="266"/>
      <c r="K152" s="424"/>
      <c r="O152" s="266"/>
    </row>
    <row r="153" spans="1:16" x14ac:dyDescent="0.3">
      <c r="E153" s="266"/>
      <c r="K153" s="424"/>
      <c r="O153" s="266"/>
    </row>
    <row r="154" spans="1:16" x14ac:dyDescent="0.3">
      <c r="A154" s="269"/>
      <c r="E154" s="266"/>
      <c r="K154" s="424"/>
      <c r="O154" s="266"/>
    </row>
    <row r="155" spans="1:16" x14ac:dyDescent="0.3">
      <c r="A155" s="269"/>
      <c r="E155" s="266"/>
      <c r="K155" s="424"/>
      <c r="O155" s="266"/>
    </row>
    <row r="156" spans="1:16" x14ac:dyDescent="0.3">
      <c r="A156" s="269"/>
      <c r="E156" s="266"/>
      <c r="K156" s="424"/>
      <c r="O156" s="266"/>
    </row>
    <row r="157" spans="1:16" x14ac:dyDescent="0.3">
      <c r="A157" s="269"/>
      <c r="E157" s="266"/>
      <c r="K157" s="424"/>
      <c r="O157" s="266"/>
      <c r="P157" s="266"/>
    </row>
    <row r="158" spans="1:16" x14ac:dyDescent="0.3">
      <c r="E158" s="266"/>
      <c r="K158" s="424"/>
      <c r="O158" s="266"/>
      <c r="P158" s="266"/>
    </row>
    <row r="159" spans="1:16" x14ac:dyDescent="0.3">
      <c r="A159" s="269"/>
      <c r="E159" s="266"/>
      <c r="O159" s="266"/>
      <c r="P159" s="266"/>
    </row>
    <row r="160" spans="1:16" x14ac:dyDescent="0.3">
      <c r="A160" s="269"/>
      <c r="E160" s="266"/>
      <c r="O160" s="266"/>
      <c r="P160" s="266"/>
    </row>
    <row r="161" spans="1:16" x14ac:dyDescent="0.3">
      <c r="A161" s="269"/>
      <c r="E161" s="266"/>
      <c r="O161" s="266"/>
      <c r="P161" s="266"/>
    </row>
    <row r="162" spans="1:16" x14ac:dyDescent="0.3">
      <c r="A162" s="269"/>
      <c r="E162" s="266"/>
      <c r="O162" s="266"/>
      <c r="P162" s="266"/>
    </row>
    <row r="163" spans="1:16" x14ac:dyDescent="0.3">
      <c r="E163" s="266"/>
      <c r="O163" s="266"/>
      <c r="P163" s="266"/>
    </row>
    <row r="164" spans="1:16" x14ac:dyDescent="0.3">
      <c r="E164" s="266"/>
      <c r="O164" s="266"/>
      <c r="P164" s="266"/>
    </row>
    <row r="165" spans="1:16" x14ac:dyDescent="0.3">
      <c r="E165" s="266"/>
      <c r="O165" s="266"/>
      <c r="P165" s="266"/>
    </row>
    <row r="166" spans="1:16" x14ac:dyDescent="0.3">
      <c r="E166" s="266"/>
      <c r="O166" s="266"/>
      <c r="P166" s="266"/>
    </row>
    <row r="167" spans="1:16" x14ac:dyDescent="0.3">
      <c r="O167" s="266"/>
      <c r="P167" s="266"/>
    </row>
    <row r="168" spans="1:16" x14ac:dyDescent="0.3">
      <c r="O168" s="266"/>
      <c r="P168" s="266"/>
    </row>
    <row r="169" spans="1:16" x14ac:dyDescent="0.3">
      <c r="O169" s="266"/>
      <c r="P169" s="266"/>
    </row>
    <row r="170" spans="1:16" x14ac:dyDescent="0.3">
      <c r="P170" s="266"/>
    </row>
    <row r="171" spans="1:16" x14ac:dyDescent="0.3">
      <c r="P171" s="266"/>
    </row>
    <row r="172" spans="1:16" x14ac:dyDescent="0.3">
      <c r="P172" s="266"/>
    </row>
    <row r="173" spans="1:16" x14ac:dyDescent="0.3">
      <c r="P173" s="266"/>
    </row>
    <row r="174" spans="1:16" x14ac:dyDescent="0.3">
      <c r="P174" s="266"/>
    </row>
    <row r="175" spans="1:16" x14ac:dyDescent="0.3">
      <c r="P175" s="266"/>
    </row>
    <row r="176" spans="1:16" x14ac:dyDescent="0.3">
      <c r="P176" s="266"/>
    </row>
    <row r="177" spans="16:16" x14ac:dyDescent="0.3">
      <c r="P177" s="266"/>
    </row>
    <row r="178" spans="16:16" x14ac:dyDescent="0.3">
      <c r="P178" s="266"/>
    </row>
    <row r="179" spans="16:16" x14ac:dyDescent="0.3">
      <c r="P179" s="266"/>
    </row>
  </sheetData>
  <mergeCells count="8">
    <mergeCell ref="A1:XFD1"/>
    <mergeCell ref="L3:M3"/>
    <mergeCell ref="H3:I3"/>
    <mergeCell ref="J3:K3"/>
    <mergeCell ref="N3:O3"/>
    <mergeCell ref="B3:C3"/>
    <mergeCell ref="D3:E3"/>
    <mergeCell ref="F3:G3"/>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5"/>
  <sheetViews>
    <sheetView workbookViewId="0">
      <selection activeCell="D18" sqref="D18"/>
    </sheetView>
  </sheetViews>
  <sheetFormatPr baseColWidth="10" defaultColWidth="8.81640625" defaultRowHeight="14" x14ac:dyDescent="0.3"/>
  <cols>
    <col min="1" max="1" width="14.26953125" style="3" customWidth="1"/>
    <col min="2" max="2" width="14.7265625" style="3" customWidth="1"/>
    <col min="3" max="3" width="19.7265625" style="3" customWidth="1"/>
    <col min="4" max="4" width="31.453125" style="3" customWidth="1"/>
    <col min="5" max="5" width="31.26953125" style="3" customWidth="1"/>
    <col min="6" max="16384" width="8.81640625" style="3"/>
  </cols>
  <sheetData>
    <row r="1" spans="1:6" x14ac:dyDescent="0.3">
      <c r="A1" s="7" t="s">
        <v>2244</v>
      </c>
    </row>
    <row r="3" spans="1:6" x14ac:dyDescent="0.3">
      <c r="A3" s="7" t="s">
        <v>2245</v>
      </c>
    </row>
    <row r="4" spans="1:6" x14ac:dyDescent="0.3">
      <c r="A4" s="632" t="s">
        <v>4</v>
      </c>
      <c r="B4" s="32" t="s">
        <v>165</v>
      </c>
      <c r="C4" s="32" t="s">
        <v>166</v>
      </c>
      <c r="D4" s="32" t="s">
        <v>167</v>
      </c>
      <c r="E4" s="32" t="s">
        <v>168</v>
      </c>
      <c r="F4" s="32" t="s">
        <v>169</v>
      </c>
    </row>
    <row r="5" spans="1:6" x14ac:dyDescent="0.3">
      <c r="A5" s="125" t="s">
        <v>2246</v>
      </c>
      <c r="B5" s="23" t="s">
        <v>2247</v>
      </c>
      <c r="C5" s="23" t="s">
        <v>2248</v>
      </c>
      <c r="D5" s="23" t="s">
        <v>2249</v>
      </c>
      <c r="E5" s="23" t="s">
        <v>2250</v>
      </c>
      <c r="F5" s="23">
        <v>1</v>
      </c>
    </row>
    <row r="7" spans="1:6" x14ac:dyDescent="0.3">
      <c r="A7" s="7" t="s">
        <v>2251</v>
      </c>
    </row>
    <row r="8" spans="1:6" x14ac:dyDescent="0.3">
      <c r="A8" s="217" t="s">
        <v>2252</v>
      </c>
    </row>
    <row r="9" spans="1:6" x14ac:dyDescent="0.3">
      <c r="A9" s="217" t="s">
        <v>2253</v>
      </c>
    </row>
    <row r="11" spans="1:6" x14ac:dyDescent="0.3">
      <c r="A11" s="7" t="s">
        <v>2254</v>
      </c>
    </row>
    <row r="12" spans="1:6" x14ac:dyDescent="0.3">
      <c r="A12" s="217" t="s">
        <v>2255</v>
      </c>
    </row>
    <row r="14" spans="1:6" x14ac:dyDescent="0.3">
      <c r="A14" s="7" t="s">
        <v>2256</v>
      </c>
    </row>
    <row r="15" spans="1:6" x14ac:dyDescent="0.3">
      <c r="A15" s="3" t="s">
        <v>2257</v>
      </c>
    </row>
  </sheetData>
  <hyperlinks>
    <hyperlink ref="A8" r:id="rId1" xr:uid="{00000000-0004-0000-1100-000000000000}"/>
    <hyperlink ref="A9" r:id="rId2" xr:uid="{00000000-0004-0000-1100-000001000000}"/>
    <hyperlink ref="A12" r:id="rId3" xr:uid="{00000000-0004-0000-1100-000002000000}"/>
  </hyperlinks>
  <pageMargins left="0.7" right="0.7" top="0.75" bottom="0.75" header="0.3" footer="0.3"/>
  <pageSetup paperSize="9" orientation="portrait" horizontalDpi="300" verticalDpi="300"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
  <sheetViews>
    <sheetView workbookViewId="0">
      <selection activeCell="D19" sqref="D19"/>
    </sheetView>
  </sheetViews>
  <sheetFormatPr baseColWidth="10" defaultColWidth="8.81640625" defaultRowHeight="14" x14ac:dyDescent="0.3"/>
  <cols>
    <col min="1" max="1" width="47.453125" style="3" customWidth="1"/>
    <col min="2" max="16384" width="8.81640625" style="3"/>
  </cols>
  <sheetData>
    <row r="1" spans="1:16" ht="14.5" x14ac:dyDescent="0.35">
      <c r="A1" s="1451" t="s">
        <v>2258</v>
      </c>
      <c r="B1" s="1452"/>
      <c r="C1" s="1452"/>
      <c r="D1" s="1452"/>
      <c r="E1" s="1452"/>
      <c r="F1" s="1452"/>
      <c r="G1" s="1452"/>
      <c r="H1" s="1452"/>
      <c r="I1" s="1452"/>
      <c r="J1" s="1452"/>
      <c r="K1" s="1452"/>
      <c r="L1" s="1452"/>
      <c r="M1" s="1452"/>
      <c r="N1" s="1452"/>
      <c r="O1" s="1452"/>
      <c r="P1" s="1452"/>
    </row>
    <row r="3" spans="1:16" ht="15.5" x14ac:dyDescent="0.35">
      <c r="A3" s="212" t="s">
        <v>2259</v>
      </c>
      <c r="B3" s="213" t="s">
        <v>145</v>
      </c>
      <c r="C3" s="214"/>
      <c r="D3" s="214" t="s">
        <v>146</v>
      </c>
      <c r="E3" s="214"/>
      <c r="F3" s="213" t="s">
        <v>144</v>
      </c>
      <c r="G3" s="214"/>
      <c r="H3" s="214" t="s">
        <v>147</v>
      </c>
      <c r="I3" s="214"/>
      <c r="J3" s="213" t="s">
        <v>148</v>
      </c>
      <c r="K3" s="214"/>
      <c r="L3" s="214" t="s">
        <v>149</v>
      </c>
    </row>
    <row r="4" spans="1:16" ht="14.5" x14ac:dyDescent="0.35">
      <c r="A4" s="215" t="s">
        <v>2260</v>
      </c>
      <c r="B4" s="88" t="s">
        <v>2261</v>
      </c>
      <c r="C4" s="88"/>
      <c r="D4" s="88" t="s">
        <v>2261</v>
      </c>
      <c r="E4" s="88"/>
      <c r="F4" s="88" t="s">
        <v>2261</v>
      </c>
      <c r="G4" s="88"/>
      <c r="H4" s="88" t="s">
        <v>2261</v>
      </c>
      <c r="I4" s="88"/>
      <c r="J4" s="88" t="s">
        <v>2261</v>
      </c>
      <c r="K4" s="88"/>
      <c r="L4" s="216" t="s">
        <v>1598</v>
      </c>
      <c r="M4" s="1418"/>
    </row>
    <row r="5" spans="1:16" ht="14.5" x14ac:dyDescent="0.35">
      <c r="A5" s="215" t="s">
        <v>2262</v>
      </c>
      <c r="B5" s="88">
        <v>13</v>
      </c>
      <c r="C5" s="88"/>
      <c r="D5" s="88">
        <v>13</v>
      </c>
      <c r="E5" s="88"/>
      <c r="F5" s="88">
        <v>13</v>
      </c>
      <c r="G5" s="88"/>
      <c r="H5" s="88">
        <v>13</v>
      </c>
      <c r="I5" s="88"/>
      <c r="J5" s="88">
        <v>13</v>
      </c>
      <c r="K5" s="88"/>
      <c r="L5" s="88">
        <v>13</v>
      </c>
      <c r="M5" s="1418"/>
    </row>
    <row r="6" spans="1:16" ht="14.5" x14ac:dyDescent="0.35">
      <c r="A6" s="215" t="s">
        <v>2263</v>
      </c>
      <c r="B6" s="88" t="s">
        <v>2264</v>
      </c>
      <c r="C6" s="88"/>
      <c r="D6" s="88" t="s">
        <v>2264</v>
      </c>
      <c r="E6" s="88"/>
      <c r="F6" s="88" t="s">
        <v>2264</v>
      </c>
      <c r="G6" s="88"/>
      <c r="H6" s="88" t="s">
        <v>2264</v>
      </c>
      <c r="I6" s="88"/>
      <c r="J6" s="88" t="s">
        <v>2264</v>
      </c>
      <c r="K6" s="88"/>
      <c r="L6" s="88" t="s">
        <v>2264</v>
      </c>
      <c r="M6" s="1418"/>
    </row>
    <row r="7" spans="1:16" ht="14.5" x14ac:dyDescent="0.35">
      <c r="A7" s="215" t="s">
        <v>2265</v>
      </c>
      <c r="B7" s="88">
        <v>5</v>
      </c>
      <c r="C7" s="88"/>
      <c r="D7" s="88">
        <v>5</v>
      </c>
      <c r="E7" s="88"/>
      <c r="F7" s="88">
        <v>5</v>
      </c>
      <c r="G7" s="88"/>
      <c r="H7" s="88">
        <v>5</v>
      </c>
      <c r="I7" s="88"/>
      <c r="J7" s="88">
        <v>5</v>
      </c>
      <c r="K7" s="88"/>
      <c r="L7" s="88">
        <v>5</v>
      </c>
      <c r="M7" s="1418"/>
    </row>
  </sheetData>
  <mergeCells count="1">
    <mergeCell ref="A1:P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122"/>
  <sheetViews>
    <sheetView workbookViewId="0">
      <selection activeCell="G16" sqref="G16"/>
    </sheetView>
  </sheetViews>
  <sheetFormatPr baseColWidth="10" defaultColWidth="8.81640625" defaultRowHeight="14" x14ac:dyDescent="0.3"/>
  <cols>
    <col min="1" max="1" width="22.7265625" style="3" customWidth="1"/>
    <col min="2" max="2" width="13.81640625" style="3" customWidth="1"/>
    <col min="3" max="3" width="9.453125" style="3" customWidth="1"/>
    <col min="4" max="4" width="12.26953125" style="3" customWidth="1"/>
    <col min="5" max="5" width="11.1796875" style="3" customWidth="1"/>
    <col min="6" max="6" width="3.453125" style="3" customWidth="1"/>
    <col min="7" max="7" width="22.26953125" style="3" customWidth="1"/>
    <col min="8" max="8" width="9.453125" style="3" bestFit="1" customWidth="1"/>
    <col min="9" max="9" width="11" style="3" customWidth="1"/>
    <col min="10" max="10" width="10.81640625" style="3" customWidth="1"/>
    <col min="11" max="11" width="10.453125" style="3" bestFit="1" customWidth="1"/>
    <col min="12" max="12" width="4.26953125" style="3" customWidth="1"/>
    <col min="13" max="13" width="22.81640625" style="3" customWidth="1"/>
    <col min="14" max="15" width="9.453125" style="3" bestFit="1" customWidth="1"/>
    <col min="16" max="16" width="10.7265625" style="3" customWidth="1"/>
    <col min="17" max="17" width="10.453125" style="3" bestFit="1" customWidth="1"/>
    <col min="18" max="18" width="4.1796875" style="3" customWidth="1"/>
    <col min="19" max="19" width="23" style="3" customWidth="1"/>
    <col min="20" max="22" width="9.453125" style="3" bestFit="1" customWidth="1"/>
    <col min="23" max="23" width="10.453125" style="3" bestFit="1" customWidth="1"/>
    <col min="24" max="24" width="8.81640625" style="3"/>
    <col min="25" max="25" width="21.7265625" style="3" customWidth="1"/>
    <col min="26" max="30" width="8.81640625" style="3"/>
    <col min="31" max="31" width="21.1796875" style="3" customWidth="1"/>
    <col min="32" max="33" width="8.81640625" style="3"/>
    <col min="34" max="34" width="11.453125" style="3" customWidth="1"/>
    <col min="35" max="16384" width="8.81640625" style="3"/>
  </cols>
  <sheetData>
    <row r="1" spans="1:35" x14ac:dyDescent="0.3">
      <c r="A1" s="3" t="s">
        <v>2266</v>
      </c>
    </row>
    <row r="3" spans="1:35" x14ac:dyDescent="0.3">
      <c r="A3" s="94" t="s">
        <v>2267</v>
      </c>
      <c r="B3" s="7"/>
      <c r="C3" s="7"/>
      <c r="D3" s="7"/>
      <c r="E3" s="7"/>
      <c r="F3" s="7"/>
      <c r="G3" s="94" t="s">
        <v>2268</v>
      </c>
      <c r="H3" s="7"/>
      <c r="I3" s="7"/>
      <c r="J3" s="7"/>
      <c r="K3" s="7"/>
      <c r="L3" s="7"/>
      <c r="M3" s="95" t="s">
        <v>2269</v>
      </c>
      <c r="N3" s="7"/>
      <c r="O3" s="7"/>
      <c r="P3" s="7"/>
      <c r="Q3" s="7"/>
      <c r="R3" s="7"/>
      <c r="S3" s="95" t="s">
        <v>2270</v>
      </c>
      <c r="T3" s="7"/>
      <c r="U3" s="7"/>
    </row>
    <row r="4" spans="1:35" x14ac:dyDescent="0.3">
      <c r="B4" s="1419" t="s">
        <v>2271</v>
      </c>
      <c r="C4" s="1419" t="s">
        <v>2272</v>
      </c>
      <c r="D4" s="1419" t="s">
        <v>2273</v>
      </c>
      <c r="E4" s="1419" t="s">
        <v>2274</v>
      </c>
      <c r="H4" s="1419" t="s">
        <v>2271</v>
      </c>
      <c r="I4" s="1419" t="s">
        <v>2272</v>
      </c>
      <c r="J4" s="1419" t="s">
        <v>2273</v>
      </c>
      <c r="K4" s="1419" t="s">
        <v>2274</v>
      </c>
      <c r="N4" s="1419" t="s">
        <v>2271</v>
      </c>
      <c r="O4" s="1419" t="s">
        <v>2272</v>
      </c>
      <c r="P4" s="1419" t="s">
        <v>2273</v>
      </c>
      <c r="Q4" s="1419" t="s">
        <v>2274</v>
      </c>
      <c r="T4" s="1419" t="s">
        <v>2271</v>
      </c>
      <c r="U4" s="1419" t="s">
        <v>2272</v>
      </c>
      <c r="V4" s="1419" t="s">
        <v>2273</v>
      </c>
      <c r="W4" s="1419" t="s">
        <v>2274</v>
      </c>
    </row>
    <row r="5" spans="1:35" x14ac:dyDescent="0.3">
      <c r="A5" s="3" t="s">
        <v>2275</v>
      </c>
      <c r="B5" s="88">
        <v>682</v>
      </c>
      <c r="C5" s="89">
        <v>0.78</v>
      </c>
      <c r="D5" s="88">
        <v>1280</v>
      </c>
      <c r="E5" s="88" t="s">
        <v>2276</v>
      </c>
      <c r="G5" s="3" t="s">
        <v>2275</v>
      </c>
      <c r="H5" s="88">
        <v>179</v>
      </c>
      <c r="I5" s="89">
        <v>0.65</v>
      </c>
      <c r="J5" s="88">
        <v>301</v>
      </c>
      <c r="K5" s="90">
        <v>1.9999999999999999E-47</v>
      </c>
      <c r="M5" s="3" t="s">
        <v>2275</v>
      </c>
      <c r="N5" s="88">
        <v>250</v>
      </c>
      <c r="O5" s="89">
        <v>0.67</v>
      </c>
      <c r="P5" s="88">
        <v>653</v>
      </c>
      <c r="Q5" s="90">
        <v>1.0000000000000001E-68</v>
      </c>
      <c r="S5" s="3" t="s">
        <v>2275</v>
      </c>
      <c r="T5" s="88" t="s">
        <v>2277</v>
      </c>
      <c r="U5" s="89">
        <v>0.65</v>
      </c>
      <c r="V5" s="88">
        <v>377</v>
      </c>
      <c r="W5" s="90">
        <v>3.9999999999999996E-21</v>
      </c>
      <c r="AE5" s="86"/>
    </row>
    <row r="6" spans="1:35" x14ac:dyDescent="0.3">
      <c r="A6" s="3" t="s">
        <v>2278</v>
      </c>
      <c r="B6" s="3">
        <v>329</v>
      </c>
      <c r="C6" s="91">
        <v>0.71</v>
      </c>
      <c r="D6" s="3">
        <v>781</v>
      </c>
      <c r="E6" s="92">
        <v>4E-92</v>
      </c>
      <c r="G6" s="3" t="s">
        <v>2278</v>
      </c>
      <c r="H6" s="88">
        <v>738</v>
      </c>
      <c r="I6" s="89">
        <v>0.8</v>
      </c>
      <c r="J6" s="88">
        <v>1006</v>
      </c>
      <c r="K6" s="88" t="s">
        <v>2276</v>
      </c>
      <c r="M6" s="3" t="s">
        <v>2278</v>
      </c>
      <c r="N6" s="88">
        <v>279</v>
      </c>
      <c r="O6" s="89">
        <v>0.72</v>
      </c>
      <c r="P6" s="88">
        <v>1211</v>
      </c>
      <c r="Q6" s="90">
        <v>1.9999999999999999E-77</v>
      </c>
      <c r="S6" s="3" t="s">
        <v>2278</v>
      </c>
      <c r="T6" s="3">
        <v>120</v>
      </c>
      <c r="U6" s="91">
        <v>0.73</v>
      </c>
      <c r="V6" s="3">
        <v>890</v>
      </c>
      <c r="W6" s="92">
        <v>7.0000000000000006E-30</v>
      </c>
      <c r="AF6" s="1419"/>
      <c r="AG6" s="1419"/>
      <c r="AH6" s="1419"/>
      <c r="AI6" s="1419"/>
    </row>
    <row r="7" spans="1:35" x14ac:dyDescent="0.3">
      <c r="A7" s="3" t="s">
        <v>2279</v>
      </c>
      <c r="B7" s="88">
        <v>210</v>
      </c>
      <c r="C7" s="89">
        <v>0.67</v>
      </c>
      <c r="D7" s="88">
        <v>694</v>
      </c>
      <c r="E7" s="90">
        <v>2.0000000000000001E-56</v>
      </c>
      <c r="G7" s="3" t="s">
        <v>2279</v>
      </c>
      <c r="H7" s="88">
        <v>282</v>
      </c>
      <c r="I7" s="89">
        <v>0.69</v>
      </c>
      <c r="J7" s="88">
        <v>459</v>
      </c>
      <c r="K7" s="90">
        <v>2E-78</v>
      </c>
      <c r="M7" s="3" t="s">
        <v>2279</v>
      </c>
      <c r="N7" s="88">
        <v>603</v>
      </c>
      <c r="O7" s="89">
        <v>0.76</v>
      </c>
      <c r="P7" s="88">
        <v>890</v>
      </c>
      <c r="Q7" s="90">
        <v>3E-175</v>
      </c>
      <c r="S7" s="3" t="s">
        <v>2279</v>
      </c>
      <c r="T7" s="88">
        <v>123</v>
      </c>
      <c r="U7" s="91">
        <v>0.76</v>
      </c>
      <c r="V7" s="88">
        <v>686</v>
      </c>
      <c r="W7" s="92">
        <v>5.0000000000000004E-31</v>
      </c>
      <c r="AF7" s="88"/>
      <c r="AG7" s="89"/>
      <c r="AH7" s="88"/>
      <c r="AI7" s="90"/>
    </row>
    <row r="8" spans="1:35" x14ac:dyDescent="0.3">
      <c r="A8" s="3" t="s">
        <v>2280</v>
      </c>
      <c r="B8" s="97"/>
      <c r="C8" s="97"/>
      <c r="D8" s="97"/>
      <c r="E8" s="97"/>
      <c r="G8" s="3" t="s">
        <v>2280</v>
      </c>
      <c r="H8" s="88" t="s">
        <v>2281</v>
      </c>
      <c r="I8" s="89">
        <v>0.67</v>
      </c>
      <c r="J8" s="88">
        <v>602</v>
      </c>
      <c r="K8" s="90">
        <v>3E-11</v>
      </c>
      <c r="M8" s="3" t="s">
        <v>2280</v>
      </c>
      <c r="N8" s="88" t="s">
        <v>2282</v>
      </c>
      <c r="O8" s="89">
        <v>0.66</v>
      </c>
      <c r="P8" s="88">
        <v>244</v>
      </c>
      <c r="Q8" s="90">
        <v>3E-10</v>
      </c>
      <c r="S8" s="3" t="s">
        <v>2280</v>
      </c>
      <c r="T8" s="88" t="s">
        <v>2283</v>
      </c>
      <c r="U8" s="89">
        <v>0.78</v>
      </c>
      <c r="V8" s="88">
        <v>133</v>
      </c>
      <c r="W8" s="90">
        <v>8.0000000000000005E-9</v>
      </c>
      <c r="AF8" s="88"/>
      <c r="AG8" s="89"/>
      <c r="AH8" s="88"/>
      <c r="AI8" s="88"/>
    </row>
    <row r="9" spans="1:35" x14ac:dyDescent="0.3">
      <c r="A9" s="3" t="s">
        <v>2284</v>
      </c>
      <c r="B9" s="93"/>
      <c r="C9" s="93"/>
      <c r="D9" s="93"/>
      <c r="E9" s="93"/>
      <c r="G9" s="3" t="s">
        <v>2284</v>
      </c>
      <c r="H9" s="93"/>
      <c r="I9" s="93"/>
      <c r="J9" s="93"/>
      <c r="K9" s="93"/>
      <c r="M9" s="3" t="s">
        <v>2284</v>
      </c>
      <c r="N9" s="96"/>
      <c r="O9" s="96"/>
      <c r="P9" s="96"/>
      <c r="Q9" s="96"/>
      <c r="S9" s="3" t="s">
        <v>2284</v>
      </c>
      <c r="T9" s="96"/>
      <c r="U9" s="96"/>
      <c r="V9" s="96"/>
      <c r="W9" s="96"/>
      <c r="AF9" s="88"/>
      <c r="AG9" s="89"/>
      <c r="AH9" s="88"/>
      <c r="AI9" s="90"/>
    </row>
    <row r="10" spans="1:35" x14ac:dyDescent="0.3">
      <c r="A10" s="3" t="s">
        <v>2285</v>
      </c>
      <c r="B10" s="93"/>
      <c r="C10" s="93"/>
      <c r="D10" s="93"/>
      <c r="E10" s="93"/>
      <c r="G10" s="3" t="s">
        <v>2285</v>
      </c>
      <c r="H10" s="96"/>
      <c r="I10" s="96"/>
      <c r="J10" s="96"/>
      <c r="K10" s="96"/>
      <c r="M10" s="3" t="s">
        <v>2285</v>
      </c>
      <c r="N10" s="96"/>
      <c r="O10" s="96"/>
      <c r="P10" s="96"/>
      <c r="Q10" s="96"/>
      <c r="S10" s="3" t="s">
        <v>2285</v>
      </c>
      <c r="T10" s="96"/>
      <c r="U10" s="96"/>
      <c r="V10" s="96"/>
      <c r="W10" s="96"/>
      <c r="AF10" s="88"/>
      <c r="AG10" s="88"/>
      <c r="AH10" s="88"/>
      <c r="AI10" s="88"/>
    </row>
    <row r="11" spans="1:35" x14ac:dyDescent="0.3">
      <c r="AF11" s="88"/>
      <c r="AG11" s="88"/>
      <c r="AH11" s="88"/>
      <c r="AI11" s="88"/>
    </row>
    <row r="12" spans="1:35" x14ac:dyDescent="0.3">
      <c r="A12" s="3" t="s">
        <v>2286</v>
      </c>
      <c r="B12" s="88">
        <v>354</v>
      </c>
      <c r="C12" s="89">
        <v>0.71</v>
      </c>
      <c r="D12" s="88">
        <v>1131</v>
      </c>
      <c r="E12" s="90">
        <v>9.9999999999999994E-99</v>
      </c>
      <c r="G12" s="3" t="s">
        <v>2286</v>
      </c>
      <c r="H12" s="88" t="s">
        <v>2287</v>
      </c>
      <c r="I12" s="89">
        <v>0.72</v>
      </c>
      <c r="J12" s="88">
        <v>434</v>
      </c>
      <c r="K12" s="90">
        <v>2.9999999999999999E-21</v>
      </c>
      <c r="M12" s="3" t="s">
        <v>2286</v>
      </c>
      <c r="N12" s="88">
        <v>158</v>
      </c>
      <c r="O12" s="89">
        <v>0.75</v>
      </c>
      <c r="P12" s="88">
        <v>471</v>
      </c>
      <c r="Q12" s="90">
        <v>7.0000000000000003E-40</v>
      </c>
      <c r="S12" s="3" t="s">
        <v>2286</v>
      </c>
      <c r="T12" s="88" t="s">
        <v>2288</v>
      </c>
      <c r="U12" s="89">
        <v>0.69</v>
      </c>
      <c r="V12" s="88">
        <v>657</v>
      </c>
      <c r="W12" s="90">
        <v>1E-14</v>
      </c>
      <c r="AF12" s="88"/>
      <c r="AG12" s="89"/>
      <c r="AH12" s="88"/>
      <c r="AI12" s="90"/>
    </row>
    <row r="13" spans="1:35" x14ac:dyDescent="0.3">
      <c r="A13" s="3" t="s">
        <v>2289</v>
      </c>
      <c r="B13" s="3">
        <v>114</v>
      </c>
      <c r="C13" s="91">
        <v>0.65</v>
      </c>
      <c r="D13" s="3">
        <v>378</v>
      </c>
      <c r="E13" s="92">
        <v>3.0000000000000001E-27</v>
      </c>
      <c r="G13" s="3" t="s">
        <v>2289</v>
      </c>
      <c r="H13" s="88">
        <v>385</v>
      </c>
      <c r="I13" s="89">
        <v>0.7</v>
      </c>
      <c r="J13" s="88">
        <v>725</v>
      </c>
      <c r="K13" s="90">
        <v>6.0000000000000004E-109</v>
      </c>
      <c r="M13" s="3" t="s">
        <v>2289</v>
      </c>
      <c r="N13" s="88">
        <v>161</v>
      </c>
      <c r="O13" s="89">
        <v>0.65</v>
      </c>
      <c r="P13" s="88">
        <v>384</v>
      </c>
      <c r="Q13" s="90">
        <v>8.0000000000000003E-42</v>
      </c>
      <c r="S13" s="3" t="s">
        <v>2289</v>
      </c>
      <c r="T13" s="88" t="s">
        <v>2287</v>
      </c>
      <c r="U13" s="89">
        <v>0.71</v>
      </c>
      <c r="V13" s="88">
        <v>307</v>
      </c>
      <c r="W13" s="90">
        <v>2.0000000000000001E-22</v>
      </c>
    </row>
    <row r="14" spans="1:35" x14ac:dyDescent="0.3">
      <c r="A14" s="3" t="s">
        <v>2290</v>
      </c>
      <c r="B14" s="88" t="s">
        <v>2291</v>
      </c>
      <c r="C14" s="89">
        <v>0.82</v>
      </c>
      <c r="D14" s="88" t="s">
        <v>2292</v>
      </c>
      <c r="E14" s="90">
        <v>9.9999999999999998E-13</v>
      </c>
      <c r="G14" s="3" t="s">
        <v>2290</v>
      </c>
      <c r="H14" s="88" t="s">
        <v>2293</v>
      </c>
      <c r="I14" s="89">
        <v>0.69</v>
      </c>
      <c r="J14" s="88">
        <v>494</v>
      </c>
      <c r="K14" s="90">
        <v>5.9999999999999997E-18</v>
      </c>
      <c r="M14" s="3" t="s">
        <v>2290</v>
      </c>
      <c r="N14" s="88">
        <v>125</v>
      </c>
      <c r="O14" s="89">
        <v>0.64</v>
      </c>
      <c r="P14" s="88">
        <v>310</v>
      </c>
      <c r="Q14" s="90">
        <v>4.0000000000000003E-31</v>
      </c>
      <c r="S14" s="3" t="s">
        <v>2290</v>
      </c>
      <c r="T14" s="88" t="s">
        <v>2294</v>
      </c>
      <c r="U14" s="89">
        <v>0.83</v>
      </c>
      <c r="V14" s="88">
        <v>430</v>
      </c>
      <c r="W14" s="90">
        <v>5.9999999999999995E-8</v>
      </c>
      <c r="AF14" s="88"/>
      <c r="AG14" s="89"/>
      <c r="AH14" s="88"/>
      <c r="AI14" s="90"/>
    </row>
    <row r="15" spans="1:35" x14ac:dyDescent="0.3">
      <c r="A15" s="3" t="s">
        <v>2295</v>
      </c>
      <c r="B15" s="88" t="s">
        <v>2296</v>
      </c>
      <c r="C15" s="89">
        <v>0.75</v>
      </c>
      <c r="D15" s="88">
        <v>205</v>
      </c>
      <c r="E15" s="90">
        <v>1.9999999999999999E-6</v>
      </c>
      <c r="G15" s="3" t="s">
        <v>2295</v>
      </c>
      <c r="H15" s="88">
        <v>41</v>
      </c>
      <c r="I15" s="89">
        <v>0.77</v>
      </c>
      <c r="J15" s="88">
        <v>558</v>
      </c>
      <c r="K15" s="90">
        <v>4.0000000000000003E-5</v>
      </c>
      <c r="M15" s="3" t="s">
        <v>2295</v>
      </c>
      <c r="N15" s="88" t="s">
        <v>2296</v>
      </c>
      <c r="O15" s="89">
        <v>0.81</v>
      </c>
      <c r="P15" s="88">
        <v>256</v>
      </c>
      <c r="Q15" s="90">
        <v>5.9999999999999997E-7</v>
      </c>
      <c r="S15" s="3" t="s">
        <v>2295</v>
      </c>
      <c r="T15" s="88" t="s">
        <v>2294</v>
      </c>
      <c r="U15" s="89">
        <v>0.79</v>
      </c>
      <c r="V15" s="88">
        <v>239</v>
      </c>
      <c r="W15" s="90">
        <v>9.9999999999999995E-8</v>
      </c>
      <c r="AF15" s="88"/>
      <c r="AG15" s="89"/>
      <c r="AH15" s="88"/>
      <c r="AI15" s="90"/>
    </row>
    <row r="16" spans="1:35" ht="14.5" thickBot="1" x14ac:dyDescent="0.35">
      <c r="A16" s="3" t="s">
        <v>2297</v>
      </c>
      <c r="B16" s="93"/>
      <c r="C16" s="93"/>
      <c r="D16" s="93"/>
      <c r="E16" s="93"/>
      <c r="G16" s="3" t="s">
        <v>2297</v>
      </c>
      <c r="H16" s="93"/>
      <c r="I16" s="93"/>
      <c r="J16" s="93"/>
      <c r="K16" s="93"/>
      <c r="M16" s="3" t="s">
        <v>2297</v>
      </c>
      <c r="N16" s="102"/>
      <c r="O16" s="102"/>
      <c r="P16" s="102"/>
      <c r="Q16" s="102"/>
      <c r="S16" s="3" t="s">
        <v>2297</v>
      </c>
      <c r="T16" s="102" t="s">
        <v>85</v>
      </c>
      <c r="U16" s="102"/>
      <c r="V16" s="102"/>
      <c r="W16" s="102"/>
      <c r="AF16" s="88"/>
      <c r="AG16" s="89"/>
      <c r="AH16" s="88"/>
      <c r="AI16" s="90"/>
    </row>
    <row r="17" spans="1:35" ht="14.5" thickBot="1" x14ac:dyDescent="0.35">
      <c r="A17" s="3" t="s">
        <v>2298</v>
      </c>
      <c r="B17" s="97"/>
      <c r="C17" s="97"/>
      <c r="D17" s="98"/>
      <c r="E17" s="97"/>
      <c r="G17" s="3" t="s">
        <v>2298</v>
      </c>
      <c r="H17" s="88" t="s">
        <v>2299</v>
      </c>
      <c r="I17" s="89">
        <v>0.68</v>
      </c>
      <c r="J17" s="88">
        <v>648</v>
      </c>
      <c r="K17" s="90">
        <v>1.9999999999999999E-11</v>
      </c>
      <c r="M17" s="3" t="s">
        <v>2298</v>
      </c>
      <c r="N17" s="88" t="s">
        <v>2300</v>
      </c>
      <c r="O17" s="89">
        <v>0.7</v>
      </c>
      <c r="P17" s="88">
        <v>517</v>
      </c>
      <c r="Q17" s="90">
        <v>8.0000000000000006E-15</v>
      </c>
      <c r="S17" s="3" t="s">
        <v>2298</v>
      </c>
      <c r="T17" s="99" t="s">
        <v>2301</v>
      </c>
      <c r="U17" s="100">
        <v>0.7</v>
      </c>
      <c r="V17" s="99">
        <v>433</v>
      </c>
      <c r="W17" s="101">
        <v>4.9999999999999997E-21</v>
      </c>
      <c r="AF17" s="88"/>
      <c r="AG17" s="89"/>
      <c r="AH17" s="88"/>
      <c r="AI17" s="90"/>
    </row>
    <row r="18" spans="1:35" x14ac:dyDescent="0.3">
      <c r="AF18" s="88"/>
      <c r="AG18" s="89"/>
      <c r="AH18" s="88"/>
      <c r="AI18" s="90"/>
    </row>
    <row r="19" spans="1:35" x14ac:dyDescent="0.3">
      <c r="A19" s="3" t="s">
        <v>2302</v>
      </c>
      <c r="B19" s="88">
        <v>246</v>
      </c>
      <c r="C19" s="89">
        <v>0.67</v>
      </c>
      <c r="D19" s="88">
        <v>579</v>
      </c>
      <c r="E19" s="90">
        <v>2E-66</v>
      </c>
      <c r="G19" s="3" t="s">
        <v>2302</v>
      </c>
      <c r="H19" s="3">
        <v>102</v>
      </c>
      <c r="I19" s="91">
        <v>0.75</v>
      </c>
      <c r="J19" s="3">
        <v>571</v>
      </c>
      <c r="K19" s="92">
        <v>1.9999999999999999E-23</v>
      </c>
      <c r="M19" s="3" t="s">
        <v>2302</v>
      </c>
      <c r="N19" s="88">
        <v>100</v>
      </c>
      <c r="O19" s="89">
        <v>0.76</v>
      </c>
      <c r="P19" s="88">
        <v>475</v>
      </c>
      <c r="Q19" s="90">
        <v>6.0000000000000001E-23</v>
      </c>
      <c r="S19" s="3" t="s">
        <v>2302</v>
      </c>
      <c r="T19" s="88" t="s">
        <v>2303</v>
      </c>
      <c r="U19" s="89">
        <v>0.87</v>
      </c>
      <c r="V19" s="88">
        <v>338</v>
      </c>
      <c r="W19" s="90">
        <v>1.0000000000000001E-9</v>
      </c>
    </row>
    <row r="20" spans="1:35" x14ac:dyDescent="0.3">
      <c r="A20" s="3" t="s">
        <v>2304</v>
      </c>
      <c r="B20" s="3">
        <v>188</v>
      </c>
      <c r="C20" s="91">
        <v>0.69</v>
      </c>
      <c r="D20" s="3">
        <v>477</v>
      </c>
      <c r="E20" s="92">
        <v>1.9999999999999999E-49</v>
      </c>
      <c r="G20" s="3" t="s">
        <v>2304</v>
      </c>
      <c r="H20" s="88">
        <v>360</v>
      </c>
      <c r="I20" s="89">
        <v>0.7</v>
      </c>
      <c r="J20" s="88">
        <v>880</v>
      </c>
      <c r="K20" s="90">
        <v>3.0000000000000003E-101</v>
      </c>
      <c r="M20" s="3" t="s">
        <v>2304</v>
      </c>
      <c r="N20" s="88">
        <v>120</v>
      </c>
      <c r="O20" s="89">
        <v>0.71</v>
      </c>
      <c r="P20" s="88">
        <v>378</v>
      </c>
      <c r="Q20" s="90">
        <v>3.0000000000000003E-29</v>
      </c>
      <c r="S20" s="3" t="s">
        <v>2304</v>
      </c>
      <c r="T20" s="88" t="s">
        <v>2305</v>
      </c>
      <c r="U20" s="89">
        <v>0.69</v>
      </c>
      <c r="V20" s="88">
        <v>295</v>
      </c>
      <c r="W20" s="90">
        <v>9.9999999999999998E-20</v>
      </c>
      <c r="AF20" s="88"/>
      <c r="AG20" s="89"/>
      <c r="AH20" s="88"/>
      <c r="AI20" s="90"/>
    </row>
    <row r="21" spans="1:35" x14ac:dyDescent="0.3">
      <c r="A21" s="3" t="s">
        <v>2306</v>
      </c>
      <c r="B21" s="96"/>
      <c r="C21" s="96"/>
      <c r="D21" s="96"/>
      <c r="E21" s="96"/>
      <c r="G21" s="3" t="s">
        <v>2306</v>
      </c>
      <c r="H21" s="96"/>
      <c r="I21" s="96"/>
      <c r="J21" s="96"/>
      <c r="K21" s="96"/>
      <c r="M21" s="3" t="s">
        <v>2306</v>
      </c>
      <c r="N21" s="103"/>
      <c r="O21" s="103"/>
      <c r="P21" s="103"/>
      <c r="Q21" s="103"/>
      <c r="S21" s="3" t="s">
        <v>2306</v>
      </c>
      <c r="T21" s="103"/>
      <c r="U21" s="103"/>
      <c r="V21" s="103"/>
      <c r="W21" s="103"/>
      <c r="AG21" s="91"/>
      <c r="AI21" s="92"/>
    </row>
    <row r="22" spans="1:35" x14ac:dyDescent="0.3">
      <c r="A22" s="3" t="s">
        <v>2307</v>
      </c>
      <c r="B22" s="88" t="s">
        <v>2308</v>
      </c>
      <c r="C22" s="89">
        <v>0.8</v>
      </c>
      <c r="D22" s="88">
        <v>371</v>
      </c>
      <c r="E22" s="90">
        <v>3.0000000000000001E-5</v>
      </c>
      <c r="G22" s="3" t="s">
        <v>2307</v>
      </c>
      <c r="H22" s="97"/>
      <c r="I22" s="98"/>
      <c r="J22" s="97"/>
      <c r="K22" s="97"/>
      <c r="M22" s="3" t="s">
        <v>2307</v>
      </c>
      <c r="N22" s="97"/>
      <c r="O22" s="97"/>
      <c r="P22" s="97"/>
      <c r="Q22" s="97"/>
      <c r="S22" s="3" t="s">
        <v>2307</v>
      </c>
      <c r="T22" s="88" t="s">
        <v>2294</v>
      </c>
      <c r="U22" s="89">
        <v>0.73</v>
      </c>
      <c r="V22" s="88">
        <v>303</v>
      </c>
      <c r="W22" s="90">
        <v>9.9999999999999995E-8</v>
      </c>
      <c r="AF22" s="88"/>
      <c r="AG22" s="89"/>
      <c r="AH22" s="88"/>
      <c r="AI22" s="90"/>
    </row>
    <row r="23" spans="1:35" ht="14.5" thickBot="1" x14ac:dyDescent="0.35">
      <c r="A23" s="3" t="s">
        <v>2309</v>
      </c>
      <c r="B23" s="88" t="s">
        <v>2310</v>
      </c>
      <c r="C23" s="89">
        <v>0.77</v>
      </c>
      <c r="D23" s="88">
        <v>341</v>
      </c>
      <c r="E23" s="90">
        <v>1.9999999999999999E-7</v>
      </c>
      <c r="G23" s="3" t="s">
        <v>2309</v>
      </c>
      <c r="H23" s="88" t="s">
        <v>2311</v>
      </c>
      <c r="I23" s="89">
        <v>0.68</v>
      </c>
      <c r="J23" s="88">
        <v>360</v>
      </c>
      <c r="K23" s="90">
        <v>2.9999999999999998E-14</v>
      </c>
      <c r="M23" s="3" t="s">
        <v>2309</v>
      </c>
      <c r="N23" s="88" t="s">
        <v>2312</v>
      </c>
      <c r="O23" s="89">
        <v>0.66</v>
      </c>
      <c r="P23" s="88">
        <v>317</v>
      </c>
      <c r="Q23" s="90">
        <v>5E-15</v>
      </c>
      <c r="S23" s="3" t="s">
        <v>2309</v>
      </c>
      <c r="T23" s="88" t="s">
        <v>2311</v>
      </c>
      <c r="U23" s="89">
        <v>0.76</v>
      </c>
      <c r="V23" s="88">
        <v>344</v>
      </c>
      <c r="W23" s="90">
        <v>1E-14</v>
      </c>
      <c r="AF23" s="88"/>
      <c r="AG23" s="88"/>
      <c r="AH23" s="88"/>
      <c r="AI23" s="88"/>
    </row>
    <row r="24" spans="1:35" ht="14.5" thickBot="1" x14ac:dyDescent="0.35">
      <c r="A24" s="3" t="s">
        <v>2313</v>
      </c>
      <c r="B24" s="88">
        <v>107</v>
      </c>
      <c r="C24" s="89">
        <v>0.75</v>
      </c>
      <c r="D24" s="88">
        <v>477</v>
      </c>
      <c r="E24" s="90">
        <v>2.9999999999999998E-25</v>
      </c>
      <c r="G24" s="3" t="s">
        <v>2313</v>
      </c>
      <c r="H24" s="88" t="s">
        <v>2301</v>
      </c>
      <c r="I24" s="89">
        <v>0.69</v>
      </c>
      <c r="J24" s="88">
        <v>278</v>
      </c>
      <c r="K24" s="90">
        <v>8.9999999999999997E-22</v>
      </c>
      <c r="M24" s="3" t="s">
        <v>2313</v>
      </c>
      <c r="N24" s="88">
        <v>114</v>
      </c>
      <c r="O24" s="89">
        <v>0.75</v>
      </c>
      <c r="P24" s="88">
        <v>271</v>
      </c>
      <c r="Q24" s="90">
        <v>6.9999999999999999E-28</v>
      </c>
      <c r="S24" s="3" t="s">
        <v>2313</v>
      </c>
      <c r="T24" s="99">
        <v>147</v>
      </c>
      <c r="U24" s="100">
        <v>0.73</v>
      </c>
      <c r="V24" s="99">
        <v>596</v>
      </c>
      <c r="W24" s="101">
        <v>7.0000000000000003E-38</v>
      </c>
      <c r="AF24" s="88"/>
      <c r="AG24" s="89"/>
      <c r="AH24" s="88"/>
      <c r="AI24" s="90"/>
    </row>
    <row r="25" spans="1:35" x14ac:dyDescent="0.3">
      <c r="AF25" s="88"/>
      <c r="AG25" s="89"/>
      <c r="AH25" s="88"/>
      <c r="AI25" s="90"/>
    </row>
    <row r="26" spans="1:35" x14ac:dyDescent="0.3">
      <c r="A26" s="3" t="s">
        <v>2314</v>
      </c>
      <c r="B26" s="88">
        <v>432</v>
      </c>
      <c r="C26" s="91">
        <v>0.72</v>
      </c>
      <c r="D26" s="88">
        <v>882</v>
      </c>
      <c r="E26" s="90">
        <v>1.0000000000000001E-122</v>
      </c>
      <c r="G26" s="3" t="s">
        <v>2314</v>
      </c>
      <c r="H26" s="88" t="s">
        <v>2311</v>
      </c>
      <c r="I26" s="89">
        <v>0.72</v>
      </c>
      <c r="J26" s="88">
        <v>539</v>
      </c>
      <c r="K26" s="90">
        <v>1E-13</v>
      </c>
      <c r="M26" s="3" t="s">
        <v>2314</v>
      </c>
      <c r="N26" s="88">
        <v>59</v>
      </c>
      <c r="O26" s="89">
        <v>0.69</v>
      </c>
      <c r="P26" s="88">
        <v>215</v>
      </c>
      <c r="Q26" s="90">
        <v>2.0000000000000001E-10</v>
      </c>
      <c r="S26" s="3" t="s">
        <v>2314</v>
      </c>
      <c r="T26" s="88" t="s">
        <v>2315</v>
      </c>
      <c r="U26" s="89">
        <v>0.82</v>
      </c>
      <c r="V26" s="88">
        <v>246</v>
      </c>
      <c r="W26" s="90">
        <v>1.9999999999999999E-6</v>
      </c>
      <c r="AF26" s="88"/>
      <c r="AG26" s="89"/>
      <c r="AH26" s="88"/>
      <c r="AI26" s="88"/>
    </row>
    <row r="27" spans="1:35" x14ac:dyDescent="0.3">
      <c r="A27" s="3" t="s">
        <v>2316</v>
      </c>
      <c r="B27" s="3">
        <v>59</v>
      </c>
      <c r="C27" s="91">
        <v>0.76</v>
      </c>
      <c r="D27" s="3">
        <v>301</v>
      </c>
      <c r="E27" s="92">
        <v>1E-10</v>
      </c>
      <c r="G27" s="3" t="s">
        <v>2316</v>
      </c>
      <c r="H27" s="88">
        <v>174</v>
      </c>
      <c r="I27" s="89">
        <v>0.65</v>
      </c>
      <c r="J27" s="88">
        <v>464</v>
      </c>
      <c r="K27" s="90">
        <v>9.9999999999999998E-46</v>
      </c>
      <c r="M27" s="3" t="s">
        <v>2316</v>
      </c>
      <c r="N27" s="88" t="s">
        <v>2311</v>
      </c>
      <c r="O27" s="89">
        <v>0.72</v>
      </c>
      <c r="P27" s="88">
        <v>210</v>
      </c>
      <c r="Q27" s="90">
        <v>2E-14</v>
      </c>
      <c r="S27" s="3" t="s">
        <v>2316</v>
      </c>
      <c r="T27" s="88">
        <v>59</v>
      </c>
      <c r="U27" s="89">
        <v>0.71</v>
      </c>
      <c r="V27" s="88">
        <v>260</v>
      </c>
      <c r="W27" s="90">
        <v>3E-11</v>
      </c>
    </row>
    <row r="28" spans="1:35" x14ac:dyDescent="0.3">
      <c r="A28" s="3" t="s">
        <v>2317</v>
      </c>
      <c r="B28" s="88" t="s">
        <v>2288</v>
      </c>
      <c r="C28" s="89">
        <v>0.87</v>
      </c>
      <c r="D28" s="88">
        <v>310</v>
      </c>
      <c r="E28" s="90">
        <v>1E-14</v>
      </c>
      <c r="G28" s="3" t="s">
        <v>2317</v>
      </c>
      <c r="H28" s="88" t="s">
        <v>2318</v>
      </c>
      <c r="I28" s="89">
        <v>0.75</v>
      </c>
      <c r="J28" s="88">
        <v>252</v>
      </c>
      <c r="K28" s="90">
        <v>2.9999999999999998E-18</v>
      </c>
      <c r="M28" s="3" t="s">
        <v>2317</v>
      </c>
      <c r="N28" s="88">
        <v>167</v>
      </c>
      <c r="O28" s="89">
        <v>0.64</v>
      </c>
      <c r="P28" s="88">
        <v>386</v>
      </c>
      <c r="Q28" s="90">
        <v>2.0000000000000002E-43</v>
      </c>
      <c r="S28" s="3" t="s">
        <v>2317</v>
      </c>
      <c r="T28" s="88" t="s">
        <v>2296</v>
      </c>
      <c r="U28" s="89">
        <v>0.78</v>
      </c>
      <c r="V28" s="88">
        <v>162</v>
      </c>
      <c r="W28" s="90">
        <v>2.9999999999999999E-7</v>
      </c>
      <c r="AF28" s="88"/>
      <c r="AG28" s="89"/>
      <c r="AH28" s="88"/>
      <c r="AI28" s="90"/>
    </row>
    <row r="29" spans="1:35" x14ac:dyDescent="0.3">
      <c r="A29" s="3" t="s">
        <v>2319</v>
      </c>
      <c r="B29" s="93"/>
      <c r="C29" s="93"/>
      <c r="D29" s="93"/>
      <c r="E29" s="93"/>
      <c r="G29" s="3" t="s">
        <v>2319</v>
      </c>
      <c r="H29" s="93"/>
      <c r="I29" s="93"/>
      <c r="J29" s="93"/>
      <c r="K29" s="93"/>
      <c r="M29" s="3" t="s">
        <v>2319</v>
      </c>
      <c r="N29" s="102"/>
      <c r="O29" s="102"/>
      <c r="P29" s="102"/>
      <c r="Q29" s="102"/>
      <c r="S29" s="3" t="s">
        <v>2319</v>
      </c>
      <c r="T29" s="102"/>
      <c r="U29" s="102"/>
      <c r="V29" s="102"/>
      <c r="W29" s="102"/>
      <c r="AF29" s="88"/>
      <c r="AG29" s="89"/>
      <c r="AH29" s="88"/>
      <c r="AI29" s="90"/>
    </row>
    <row r="30" spans="1:35" ht="14.5" thickBot="1" x14ac:dyDescent="0.35">
      <c r="A30" s="3" t="s">
        <v>2320</v>
      </c>
      <c r="B30" s="88">
        <v>50</v>
      </c>
      <c r="C30" s="89">
        <v>0.66</v>
      </c>
      <c r="D30" s="88">
        <v>170</v>
      </c>
      <c r="E30" s="90">
        <v>4.9999999999999998E-8</v>
      </c>
      <c r="G30" s="3" t="s">
        <v>2320</v>
      </c>
      <c r="H30" s="88">
        <v>50</v>
      </c>
      <c r="I30" s="89">
        <v>0.66</v>
      </c>
      <c r="J30" s="88">
        <v>145</v>
      </c>
      <c r="K30" s="90">
        <v>2E-8</v>
      </c>
      <c r="M30" s="3" t="s">
        <v>2320</v>
      </c>
      <c r="N30" s="88">
        <v>77</v>
      </c>
      <c r="O30" s="89">
        <v>0.74</v>
      </c>
      <c r="P30" s="90">
        <v>9.9999999999999998E-17</v>
      </c>
      <c r="Q30" s="88">
        <v>262</v>
      </c>
      <c r="S30" s="3" t="s">
        <v>2320</v>
      </c>
      <c r="T30" s="88" t="s">
        <v>2294</v>
      </c>
      <c r="U30" s="89">
        <v>0.7</v>
      </c>
      <c r="V30" s="88">
        <v>354</v>
      </c>
      <c r="W30" s="90">
        <v>4.0000000000000001E-8</v>
      </c>
      <c r="AF30" s="88"/>
      <c r="AG30" s="89"/>
      <c r="AH30" s="88"/>
      <c r="AI30" s="90"/>
    </row>
    <row r="31" spans="1:35" ht="14.5" thickBot="1" x14ac:dyDescent="0.35">
      <c r="A31" s="3" t="s">
        <v>2321</v>
      </c>
      <c r="B31" s="88" t="s">
        <v>2277</v>
      </c>
      <c r="C31" s="89">
        <v>0.7</v>
      </c>
      <c r="D31" s="88">
        <v>463</v>
      </c>
      <c r="E31" s="90">
        <v>5.0000000000000004E-19</v>
      </c>
      <c r="G31" s="3" t="s">
        <v>2321</v>
      </c>
      <c r="H31" s="88">
        <v>77</v>
      </c>
      <c r="I31" s="89">
        <v>0.7</v>
      </c>
      <c r="J31" s="88">
        <v>659</v>
      </c>
      <c r="K31" s="90">
        <v>5E-15</v>
      </c>
      <c r="M31" s="3" t="s">
        <v>2321</v>
      </c>
      <c r="N31" s="3">
        <v>123</v>
      </c>
      <c r="O31" s="91">
        <v>0.74</v>
      </c>
      <c r="P31" s="88">
        <v>602</v>
      </c>
      <c r="Q31" s="92">
        <v>3.0000000000000003E-29</v>
      </c>
      <c r="S31" s="3" t="s">
        <v>2321</v>
      </c>
      <c r="T31" s="99">
        <v>158</v>
      </c>
      <c r="U31" s="100">
        <v>0.68</v>
      </c>
      <c r="V31" s="99">
        <v>556</v>
      </c>
      <c r="W31" s="101">
        <v>9.0000000000000002E-40</v>
      </c>
      <c r="AF31" s="88"/>
      <c r="AG31" s="89"/>
      <c r="AH31" s="88"/>
      <c r="AI31" s="90"/>
    </row>
    <row r="32" spans="1:35" x14ac:dyDescent="0.3">
      <c r="AF32" s="88"/>
      <c r="AG32" s="89"/>
      <c r="AH32" s="88"/>
      <c r="AI32" s="90"/>
    </row>
    <row r="33" spans="1:35" x14ac:dyDescent="0.3">
      <c r="A33" s="3" t="s">
        <v>2322</v>
      </c>
      <c r="B33" s="88">
        <v>324</v>
      </c>
      <c r="C33" s="89">
        <v>0.69</v>
      </c>
      <c r="D33" s="88">
        <v>721</v>
      </c>
      <c r="E33" s="90">
        <v>5.0000000000000002E-90</v>
      </c>
      <c r="G33" s="3" t="s">
        <v>2322</v>
      </c>
      <c r="H33" s="88">
        <v>104</v>
      </c>
      <c r="I33" s="89">
        <v>0.68</v>
      </c>
      <c r="J33" s="88">
        <v>349</v>
      </c>
      <c r="K33" s="90">
        <v>3.9999999999999997E-24</v>
      </c>
      <c r="M33" s="3" t="s">
        <v>2322</v>
      </c>
      <c r="N33" s="3">
        <v>127</v>
      </c>
      <c r="O33" s="91">
        <v>0.72</v>
      </c>
      <c r="P33" s="88">
        <v>357</v>
      </c>
      <c r="Q33" s="92">
        <v>2.9999999999999998E-31</v>
      </c>
      <c r="S33" s="3" t="s">
        <v>2322</v>
      </c>
      <c r="T33" s="88" t="s">
        <v>2293</v>
      </c>
      <c r="U33" s="89">
        <v>0.72</v>
      </c>
      <c r="V33" s="88">
        <v>525</v>
      </c>
      <c r="W33" s="90">
        <v>5.9999999999999997E-18</v>
      </c>
    </row>
    <row r="34" spans="1:35" x14ac:dyDescent="0.3">
      <c r="A34" s="3" t="s">
        <v>2323</v>
      </c>
      <c r="B34" s="3">
        <v>214</v>
      </c>
      <c r="C34" s="91">
        <v>0.7</v>
      </c>
      <c r="D34" s="3">
        <v>613</v>
      </c>
      <c r="E34" s="92">
        <v>6E-57</v>
      </c>
      <c r="G34" s="3" t="s">
        <v>2323</v>
      </c>
      <c r="H34" s="88">
        <v>224</v>
      </c>
      <c r="I34" s="89">
        <v>0.7</v>
      </c>
      <c r="J34" s="88">
        <v>497</v>
      </c>
      <c r="K34" s="90">
        <v>1.9999999999999999E-60</v>
      </c>
      <c r="M34" s="3" t="s">
        <v>2323</v>
      </c>
      <c r="N34" s="3">
        <v>187</v>
      </c>
      <c r="O34" s="91">
        <v>0.72</v>
      </c>
      <c r="P34" s="3">
        <v>636</v>
      </c>
      <c r="Q34" s="92">
        <v>3E-49</v>
      </c>
      <c r="S34" s="3" t="s">
        <v>2323</v>
      </c>
      <c r="T34" s="88" t="s">
        <v>2324</v>
      </c>
      <c r="U34" s="89">
        <v>0.69</v>
      </c>
      <c r="V34" s="88">
        <v>396</v>
      </c>
      <c r="W34" s="90">
        <v>2.0000000000000001E-17</v>
      </c>
    </row>
    <row r="35" spans="1:35" x14ac:dyDescent="0.3">
      <c r="A35" s="3" t="s">
        <v>2325</v>
      </c>
      <c r="B35" s="88">
        <v>230</v>
      </c>
      <c r="C35" s="89">
        <v>0.68</v>
      </c>
      <c r="D35" s="88">
        <v>637</v>
      </c>
      <c r="E35" s="90">
        <v>3.0000000000000001E-62</v>
      </c>
      <c r="G35" s="3" t="s">
        <v>2325</v>
      </c>
      <c r="H35" s="88">
        <v>235</v>
      </c>
      <c r="I35" s="89">
        <v>0.68</v>
      </c>
      <c r="J35" s="88">
        <v>417</v>
      </c>
      <c r="K35" s="90">
        <v>3.0000000000000001E-64</v>
      </c>
      <c r="M35" s="3" t="s">
        <v>2325</v>
      </c>
      <c r="N35" s="3">
        <v>383</v>
      </c>
      <c r="O35" s="91">
        <v>0.7</v>
      </c>
      <c r="P35" s="3">
        <v>820</v>
      </c>
      <c r="Q35" s="92">
        <v>6.0000000000000004E-109</v>
      </c>
      <c r="S35" s="3" t="s">
        <v>2325</v>
      </c>
      <c r="T35" s="88">
        <v>105</v>
      </c>
      <c r="U35" s="89">
        <v>0.75</v>
      </c>
      <c r="V35" s="88">
        <v>689</v>
      </c>
      <c r="W35" s="90">
        <v>2.0000000000000001E-25</v>
      </c>
      <c r="AF35" s="88"/>
      <c r="AG35" s="89"/>
      <c r="AH35" s="88"/>
      <c r="AI35" s="90"/>
    </row>
    <row r="36" spans="1:35" x14ac:dyDescent="0.3">
      <c r="A36" s="3" t="s">
        <v>2326</v>
      </c>
      <c r="B36" s="97"/>
      <c r="C36" s="97"/>
      <c r="D36" s="97"/>
      <c r="E36" s="97"/>
      <c r="G36" s="3" t="s">
        <v>2326</v>
      </c>
      <c r="H36" s="97"/>
      <c r="I36" s="98"/>
      <c r="J36" s="97"/>
      <c r="K36" s="97"/>
      <c r="M36" s="3" t="s">
        <v>2326</v>
      </c>
      <c r="N36" s="3">
        <v>59</v>
      </c>
      <c r="O36" s="91">
        <v>0.65</v>
      </c>
      <c r="P36" s="3">
        <v>249</v>
      </c>
      <c r="Q36" s="92">
        <v>1.9999999999999999E-11</v>
      </c>
      <c r="S36" s="3" t="s">
        <v>2326</v>
      </c>
      <c r="T36" s="88" t="s">
        <v>2327</v>
      </c>
      <c r="U36" s="89">
        <v>0.75</v>
      </c>
      <c r="V36" s="88">
        <v>350</v>
      </c>
      <c r="W36" s="90">
        <v>6E-10</v>
      </c>
      <c r="AF36" s="88"/>
      <c r="AG36" s="89"/>
      <c r="AH36" s="88"/>
      <c r="AI36" s="90"/>
    </row>
    <row r="37" spans="1:35" x14ac:dyDescent="0.3">
      <c r="A37" s="3" t="s">
        <v>2328</v>
      </c>
      <c r="B37" s="88" t="s">
        <v>2300</v>
      </c>
      <c r="C37" s="89">
        <v>0.69</v>
      </c>
      <c r="D37" s="88">
        <v>397</v>
      </c>
      <c r="E37" s="90">
        <v>1.0000000000000001E-15</v>
      </c>
      <c r="G37" s="3" t="s">
        <v>2328</v>
      </c>
      <c r="H37" s="88" t="s">
        <v>2329</v>
      </c>
      <c r="I37" s="89">
        <v>0.7</v>
      </c>
      <c r="J37" s="88">
        <v>263</v>
      </c>
      <c r="K37" s="90">
        <v>3.0000000000000003E-20</v>
      </c>
      <c r="M37" s="3" t="s">
        <v>2328</v>
      </c>
      <c r="N37" s="88" t="s">
        <v>2318</v>
      </c>
      <c r="O37" s="89">
        <v>0.68</v>
      </c>
      <c r="P37" s="88">
        <v>353</v>
      </c>
      <c r="Q37" s="90">
        <v>7.9999999999999998E-19</v>
      </c>
      <c r="S37" s="3" t="s">
        <v>2328</v>
      </c>
      <c r="T37" s="88" t="s">
        <v>2330</v>
      </c>
      <c r="U37" s="89">
        <v>0.67</v>
      </c>
      <c r="V37" s="88">
        <v>418</v>
      </c>
      <c r="W37" s="90">
        <v>9.9999999999999991E-22</v>
      </c>
      <c r="AF37" s="88"/>
      <c r="AG37" s="89"/>
      <c r="AH37" s="88"/>
      <c r="AI37" s="90"/>
    </row>
    <row r="38" spans="1:35" x14ac:dyDescent="0.3">
      <c r="A38" s="3" t="s">
        <v>2331</v>
      </c>
      <c r="B38" s="93"/>
      <c r="C38" s="93"/>
      <c r="D38" s="93"/>
      <c r="E38" s="93"/>
      <c r="G38" s="3" t="s">
        <v>2331</v>
      </c>
      <c r="H38" s="93"/>
      <c r="I38" s="93"/>
      <c r="J38" s="93"/>
      <c r="K38" s="93"/>
      <c r="M38" s="3" t="s">
        <v>2331</v>
      </c>
      <c r="N38" s="102"/>
      <c r="O38" s="102"/>
      <c r="P38" s="102"/>
      <c r="Q38" s="102"/>
      <c r="S38" s="3" t="s">
        <v>2331</v>
      </c>
      <c r="T38" s="103"/>
      <c r="U38" s="103"/>
      <c r="V38" s="103"/>
      <c r="W38" s="103"/>
    </row>
    <row r="39" spans="1:35" x14ac:dyDescent="0.3">
      <c r="AF39" s="88"/>
      <c r="AG39" s="89"/>
      <c r="AH39" s="88"/>
      <c r="AI39" s="90"/>
    </row>
    <row r="40" spans="1:35" x14ac:dyDescent="0.3">
      <c r="A40" s="3" t="s">
        <v>2332</v>
      </c>
      <c r="B40" s="88">
        <v>316</v>
      </c>
      <c r="C40" s="89">
        <v>0.69</v>
      </c>
      <c r="D40" s="88">
        <v>510</v>
      </c>
      <c r="E40" s="90">
        <v>7.0000000000000002E-88</v>
      </c>
      <c r="G40" s="3" t="s">
        <v>2332</v>
      </c>
      <c r="H40" s="88">
        <v>235</v>
      </c>
      <c r="I40" s="89">
        <v>0.67</v>
      </c>
      <c r="J40" s="88">
        <v>412</v>
      </c>
      <c r="K40" s="90">
        <v>1.0000000000000001E-63</v>
      </c>
      <c r="M40" s="3" t="s">
        <v>2332</v>
      </c>
      <c r="N40" s="88">
        <v>179</v>
      </c>
      <c r="O40" s="89">
        <v>0.67</v>
      </c>
      <c r="P40" s="88">
        <v>409</v>
      </c>
      <c r="Q40" s="90">
        <v>5.0000000000000001E-47</v>
      </c>
      <c r="S40" s="3" t="s">
        <v>2332</v>
      </c>
      <c r="T40" s="3">
        <v>111</v>
      </c>
      <c r="U40" s="91">
        <v>0.72</v>
      </c>
      <c r="V40" s="3">
        <v>389</v>
      </c>
      <c r="W40" s="92">
        <v>1E-26</v>
      </c>
      <c r="AF40" s="88"/>
      <c r="AG40" s="89"/>
      <c r="AH40" s="88"/>
      <c r="AI40" s="88"/>
    </row>
    <row r="41" spans="1:35" x14ac:dyDescent="0.3">
      <c r="A41" s="3" t="s">
        <v>2333</v>
      </c>
      <c r="B41" s="3">
        <v>333</v>
      </c>
      <c r="C41" s="91">
        <v>0.75</v>
      </c>
      <c r="D41" s="3">
        <v>686</v>
      </c>
      <c r="E41" s="92">
        <v>2E-92</v>
      </c>
      <c r="G41" s="3" t="s">
        <v>2333</v>
      </c>
      <c r="H41" s="88">
        <v>313</v>
      </c>
      <c r="I41" s="89">
        <v>0.72</v>
      </c>
      <c r="J41" s="88">
        <v>609</v>
      </c>
      <c r="K41" s="90">
        <v>1.0000000000000001E-86</v>
      </c>
      <c r="M41" s="3" t="s">
        <v>2333</v>
      </c>
      <c r="N41" s="88">
        <v>205</v>
      </c>
      <c r="O41" s="89">
        <v>0.68</v>
      </c>
      <c r="P41" s="88">
        <v>551</v>
      </c>
      <c r="Q41" s="90">
        <v>3.0000000000000001E-54</v>
      </c>
      <c r="S41" s="3" t="s">
        <v>2333</v>
      </c>
      <c r="T41" s="3">
        <v>140</v>
      </c>
      <c r="U41" s="91">
        <v>0.76</v>
      </c>
      <c r="V41" s="3">
        <v>449</v>
      </c>
      <c r="W41" s="92">
        <v>5.9999999999999998E-35</v>
      </c>
    </row>
    <row r="42" spans="1:35" x14ac:dyDescent="0.3">
      <c r="A42" s="3" t="s">
        <v>2334</v>
      </c>
      <c r="B42" s="93"/>
      <c r="C42" s="93"/>
      <c r="D42" s="93"/>
      <c r="E42" s="93"/>
      <c r="G42" s="3" t="s">
        <v>2334</v>
      </c>
      <c r="H42" s="96"/>
      <c r="I42" s="96"/>
      <c r="J42" s="96"/>
      <c r="K42" s="96"/>
      <c r="M42" s="3" t="s">
        <v>2334</v>
      </c>
      <c r="N42" s="96"/>
      <c r="O42" s="96"/>
      <c r="P42" s="96"/>
      <c r="Q42" s="96"/>
      <c r="S42" s="3" t="s">
        <v>2334</v>
      </c>
      <c r="T42" s="102"/>
      <c r="U42" s="102"/>
      <c r="V42" s="102"/>
      <c r="W42" s="102"/>
      <c r="AF42" s="88"/>
      <c r="AG42" s="89"/>
      <c r="AH42" s="88"/>
      <c r="AI42" s="90"/>
    </row>
    <row r="43" spans="1:35" x14ac:dyDescent="0.3">
      <c r="A43" s="3" t="s">
        <v>2335</v>
      </c>
      <c r="B43" s="88">
        <v>158</v>
      </c>
      <c r="C43" s="89">
        <v>0.68</v>
      </c>
      <c r="D43" s="88">
        <v>436</v>
      </c>
      <c r="E43" s="90">
        <v>7.9999999999999994E-40</v>
      </c>
      <c r="G43" s="3" t="s">
        <v>2335</v>
      </c>
      <c r="H43" s="88">
        <v>131</v>
      </c>
      <c r="I43" s="89">
        <v>0.69</v>
      </c>
      <c r="J43" s="88">
        <v>374</v>
      </c>
      <c r="K43" s="90">
        <v>5.0000000000000004E-32</v>
      </c>
      <c r="M43" s="3" t="s">
        <v>2335</v>
      </c>
      <c r="N43" s="88">
        <v>152</v>
      </c>
      <c r="O43" s="89">
        <v>0.74</v>
      </c>
      <c r="P43" s="88">
        <v>333</v>
      </c>
      <c r="Q43" s="90">
        <v>9.9999999999999996E-39</v>
      </c>
      <c r="S43" s="3" t="s">
        <v>2335</v>
      </c>
      <c r="T43" s="88">
        <v>161</v>
      </c>
      <c r="U43" s="89">
        <v>0.71</v>
      </c>
      <c r="V43" s="88">
        <v>754</v>
      </c>
      <c r="W43" s="90">
        <v>1E-41</v>
      </c>
      <c r="AF43" s="88"/>
      <c r="AG43" s="89"/>
      <c r="AH43" s="88"/>
      <c r="AI43" s="90"/>
    </row>
    <row r="44" spans="1:35" x14ac:dyDescent="0.3">
      <c r="A44" s="3" t="s">
        <v>2336</v>
      </c>
      <c r="B44" s="88" t="s">
        <v>2324</v>
      </c>
      <c r="C44" s="89">
        <v>0.69</v>
      </c>
      <c r="D44" s="88">
        <v>298</v>
      </c>
      <c r="E44" s="90">
        <v>8.0000000000000006E-17</v>
      </c>
      <c r="G44" s="3" t="s">
        <v>2336</v>
      </c>
      <c r="H44" s="88">
        <v>86</v>
      </c>
      <c r="I44" s="89">
        <v>0.78</v>
      </c>
      <c r="J44" s="88">
        <v>422</v>
      </c>
      <c r="K44" s="90">
        <v>9.0000000000000003E-19</v>
      </c>
      <c r="M44" s="3" t="s">
        <v>2336</v>
      </c>
      <c r="N44" s="88" t="s">
        <v>2293</v>
      </c>
      <c r="O44" s="89">
        <v>0.78</v>
      </c>
      <c r="P44" s="88">
        <v>430</v>
      </c>
      <c r="Q44" s="90">
        <v>8.0000000000000006E-18</v>
      </c>
      <c r="S44" s="3" t="s">
        <v>2336</v>
      </c>
      <c r="T44" s="88" t="s">
        <v>2337</v>
      </c>
      <c r="U44" s="89">
        <v>0.69</v>
      </c>
      <c r="V44" s="88">
        <v>591</v>
      </c>
      <c r="W44" s="90">
        <v>6.0000000000000001E-17</v>
      </c>
      <c r="AF44" s="88"/>
      <c r="AG44" s="88"/>
      <c r="AH44" s="88"/>
      <c r="AI44" s="88"/>
    </row>
    <row r="45" spans="1:35" x14ac:dyDescent="0.3">
      <c r="A45" s="3" t="s">
        <v>2338</v>
      </c>
      <c r="B45" s="93"/>
      <c r="C45" s="93"/>
      <c r="D45" s="93"/>
      <c r="E45" s="93"/>
      <c r="G45" s="3" t="s">
        <v>2338</v>
      </c>
      <c r="H45" s="93"/>
      <c r="I45" s="93"/>
      <c r="J45" s="93"/>
      <c r="K45" s="93"/>
      <c r="M45" s="3" t="s">
        <v>2338</v>
      </c>
      <c r="N45" s="103"/>
      <c r="O45" s="103"/>
      <c r="P45" s="103"/>
      <c r="Q45" s="103"/>
      <c r="S45" s="3" t="s">
        <v>2338</v>
      </c>
      <c r="T45" s="102"/>
      <c r="U45" s="102"/>
      <c r="V45" s="102"/>
      <c r="W45" s="102"/>
    </row>
    <row r="46" spans="1:35" x14ac:dyDescent="0.3">
      <c r="AF46" s="88"/>
      <c r="AG46" s="89"/>
      <c r="AH46" s="88"/>
      <c r="AI46" s="90"/>
    </row>
    <row r="47" spans="1:35" x14ac:dyDescent="0.3">
      <c r="AF47" s="88"/>
      <c r="AG47" s="89"/>
      <c r="AH47" s="88"/>
      <c r="AI47" s="90"/>
    </row>
    <row r="49" spans="1:35" x14ac:dyDescent="0.3">
      <c r="A49" s="94" t="s">
        <v>2275</v>
      </c>
      <c r="G49" s="94" t="s">
        <v>2278</v>
      </c>
      <c r="M49" s="94" t="s">
        <v>2279</v>
      </c>
      <c r="S49" s="94" t="s">
        <v>2280</v>
      </c>
    </row>
    <row r="50" spans="1:35" x14ac:dyDescent="0.3">
      <c r="B50" s="1419" t="s">
        <v>2271</v>
      </c>
      <c r="C50" s="1419" t="s">
        <v>2272</v>
      </c>
      <c r="D50" s="1419" t="s">
        <v>2273</v>
      </c>
      <c r="E50" s="1419" t="s">
        <v>2274</v>
      </c>
      <c r="H50" s="1419" t="s">
        <v>2271</v>
      </c>
      <c r="I50" s="1419" t="s">
        <v>2272</v>
      </c>
      <c r="J50" s="1419" t="s">
        <v>2273</v>
      </c>
      <c r="K50" s="1419" t="s">
        <v>2274</v>
      </c>
      <c r="N50" s="1419" t="s">
        <v>2271</v>
      </c>
      <c r="O50" s="1419" t="s">
        <v>2272</v>
      </c>
      <c r="P50" s="1419" t="s">
        <v>2273</v>
      </c>
      <c r="Q50" s="1419" t="s">
        <v>2274</v>
      </c>
      <c r="T50" s="1419" t="s">
        <v>2271</v>
      </c>
      <c r="U50" s="1419" t="s">
        <v>2272</v>
      </c>
      <c r="V50" s="1419" t="s">
        <v>2273</v>
      </c>
      <c r="W50" s="1419" t="s">
        <v>2274</v>
      </c>
    </row>
    <row r="51" spans="1:35" x14ac:dyDescent="0.3">
      <c r="A51" s="3" t="s">
        <v>2267</v>
      </c>
      <c r="B51" s="88">
        <v>682</v>
      </c>
      <c r="C51" s="89">
        <v>0.78</v>
      </c>
      <c r="D51" s="88">
        <v>1280</v>
      </c>
      <c r="E51" s="88" t="s">
        <v>2276</v>
      </c>
      <c r="G51" s="3" t="s">
        <v>2267</v>
      </c>
      <c r="H51" s="3">
        <v>329</v>
      </c>
      <c r="I51" s="91">
        <v>0.71</v>
      </c>
      <c r="J51" s="3">
        <v>781</v>
      </c>
      <c r="K51" s="92">
        <v>4E-92</v>
      </c>
      <c r="M51" s="3" t="s">
        <v>2267</v>
      </c>
      <c r="N51" s="88">
        <v>210</v>
      </c>
      <c r="O51" s="89">
        <v>0.67</v>
      </c>
      <c r="P51" s="88">
        <v>694</v>
      </c>
      <c r="Q51" s="90">
        <v>2.0000000000000001E-56</v>
      </c>
      <c r="S51" s="3" t="s">
        <v>2267</v>
      </c>
      <c r="T51" s="97"/>
      <c r="U51" s="97"/>
      <c r="V51" s="97"/>
      <c r="W51" s="97"/>
    </row>
    <row r="52" spans="1:35" x14ac:dyDescent="0.3">
      <c r="A52" s="3" t="s">
        <v>2268</v>
      </c>
      <c r="B52" s="88">
        <v>179</v>
      </c>
      <c r="C52" s="89">
        <v>0.65</v>
      </c>
      <c r="D52" s="88">
        <v>301</v>
      </c>
      <c r="E52" s="90">
        <v>1.9999999999999999E-47</v>
      </c>
      <c r="G52" s="3" t="s">
        <v>2268</v>
      </c>
      <c r="H52" s="88">
        <v>738</v>
      </c>
      <c r="I52" s="89">
        <v>0.8</v>
      </c>
      <c r="J52" s="88">
        <v>1006</v>
      </c>
      <c r="K52" s="88" t="s">
        <v>2276</v>
      </c>
      <c r="M52" s="3" t="s">
        <v>2268</v>
      </c>
      <c r="N52" s="88">
        <v>282</v>
      </c>
      <c r="O52" s="89">
        <v>0.69</v>
      </c>
      <c r="P52" s="88">
        <v>459</v>
      </c>
      <c r="Q52" s="90">
        <v>2E-78</v>
      </c>
      <c r="S52" s="3" t="s">
        <v>2268</v>
      </c>
      <c r="T52" s="88" t="s">
        <v>2281</v>
      </c>
      <c r="U52" s="89">
        <v>0.67</v>
      </c>
      <c r="V52" s="88">
        <v>602</v>
      </c>
      <c r="W52" s="90">
        <v>3E-11</v>
      </c>
    </row>
    <row r="53" spans="1:35" x14ac:dyDescent="0.3">
      <c r="A53" s="3" t="s">
        <v>2269</v>
      </c>
      <c r="B53" s="88">
        <v>250</v>
      </c>
      <c r="C53" s="89">
        <v>0.67</v>
      </c>
      <c r="D53" s="88">
        <v>653</v>
      </c>
      <c r="E53" s="90">
        <v>1.0000000000000001E-68</v>
      </c>
      <c r="G53" s="3" t="s">
        <v>2269</v>
      </c>
      <c r="H53" s="3">
        <v>279</v>
      </c>
      <c r="I53" s="91">
        <v>0.72</v>
      </c>
      <c r="J53" s="3">
        <v>1211</v>
      </c>
      <c r="K53" s="92">
        <v>1.9999999999999999E-77</v>
      </c>
      <c r="M53" s="3" t="s">
        <v>2269</v>
      </c>
      <c r="N53" s="88">
        <v>603</v>
      </c>
      <c r="O53" s="91">
        <v>0.76</v>
      </c>
      <c r="P53" s="88">
        <v>890</v>
      </c>
      <c r="Q53" s="92">
        <v>3E-175</v>
      </c>
      <c r="S53" s="3" t="s">
        <v>2269</v>
      </c>
      <c r="T53" s="88" t="s">
        <v>2282</v>
      </c>
      <c r="U53" s="89">
        <v>0.66</v>
      </c>
      <c r="V53" s="88">
        <v>244</v>
      </c>
      <c r="W53" s="90">
        <v>3E-10</v>
      </c>
      <c r="AF53" s="88"/>
      <c r="AG53" s="88"/>
      <c r="AH53" s="88"/>
      <c r="AI53" s="88"/>
    </row>
    <row r="54" spans="1:35" x14ac:dyDescent="0.3">
      <c r="A54" s="3" t="s">
        <v>2339</v>
      </c>
      <c r="B54" s="104"/>
      <c r="C54" s="104"/>
      <c r="D54" s="104"/>
      <c r="E54" s="104"/>
      <c r="G54" s="3" t="s">
        <v>2339</v>
      </c>
      <c r="H54" s="104"/>
      <c r="I54" s="104"/>
      <c r="J54" s="104"/>
      <c r="K54" s="104"/>
      <c r="M54" s="3" t="s">
        <v>2339</v>
      </c>
      <c r="N54" s="104"/>
      <c r="O54" s="104"/>
      <c r="P54" s="104"/>
      <c r="Q54" s="104"/>
      <c r="S54" s="3" t="s">
        <v>2339</v>
      </c>
      <c r="T54" s="104"/>
      <c r="U54" s="104"/>
      <c r="V54" s="104"/>
      <c r="W54" s="104"/>
      <c r="AF54" s="88"/>
      <c r="AG54" s="89"/>
      <c r="AH54" s="88"/>
      <c r="AI54" s="90"/>
    </row>
    <row r="55" spans="1:35" x14ac:dyDescent="0.3">
      <c r="A55" s="3" t="s">
        <v>2340</v>
      </c>
      <c r="B55" s="104"/>
      <c r="C55" s="104"/>
      <c r="D55" s="104"/>
      <c r="E55" s="104"/>
      <c r="G55" s="3" t="s">
        <v>2340</v>
      </c>
      <c r="H55" s="104"/>
      <c r="I55" s="104"/>
      <c r="J55" s="104"/>
      <c r="K55" s="104"/>
      <c r="M55" s="3" t="s">
        <v>2340</v>
      </c>
      <c r="N55" s="104"/>
      <c r="O55" s="104"/>
      <c r="P55" s="104"/>
      <c r="Q55" s="104"/>
      <c r="S55" s="3" t="s">
        <v>2340</v>
      </c>
      <c r="T55" s="104"/>
      <c r="U55" s="104"/>
      <c r="V55" s="104"/>
      <c r="W55" s="104"/>
      <c r="AF55" s="88"/>
      <c r="AG55" s="89"/>
      <c r="AH55" s="88"/>
      <c r="AI55" s="90"/>
    </row>
    <row r="56" spans="1:35" x14ac:dyDescent="0.3">
      <c r="A56" s="3" t="s">
        <v>2270</v>
      </c>
      <c r="B56" s="88" t="s">
        <v>2277</v>
      </c>
      <c r="C56" s="89">
        <v>0.65</v>
      </c>
      <c r="D56" s="88">
        <v>377</v>
      </c>
      <c r="E56" s="90">
        <v>3.9999999999999996E-21</v>
      </c>
      <c r="G56" s="3" t="s">
        <v>2270</v>
      </c>
      <c r="H56" s="3">
        <v>120</v>
      </c>
      <c r="I56" s="91">
        <v>0.73</v>
      </c>
      <c r="J56" s="3">
        <v>890</v>
      </c>
      <c r="K56" s="92">
        <v>7.0000000000000006E-30</v>
      </c>
      <c r="M56" s="3" t="s">
        <v>2270</v>
      </c>
      <c r="N56" s="88">
        <v>123</v>
      </c>
      <c r="O56" s="91">
        <v>0.76</v>
      </c>
      <c r="P56" s="88">
        <v>686</v>
      </c>
      <c r="Q56" s="92">
        <v>5.0000000000000004E-31</v>
      </c>
      <c r="S56" s="3" t="s">
        <v>2270</v>
      </c>
      <c r="T56" s="88" t="s">
        <v>2283</v>
      </c>
      <c r="U56" s="89">
        <v>0.78</v>
      </c>
      <c r="V56" s="88">
        <v>133</v>
      </c>
      <c r="W56" s="90">
        <v>8.0000000000000005E-9</v>
      </c>
      <c r="Z56" s="88"/>
      <c r="AA56" s="89"/>
      <c r="AB56" s="88"/>
      <c r="AC56" s="90"/>
      <c r="AF56" s="88"/>
      <c r="AG56" s="89"/>
      <c r="AH56" s="88"/>
      <c r="AI56" s="88"/>
    </row>
    <row r="57" spans="1:35" x14ac:dyDescent="0.3">
      <c r="Z57" s="88"/>
      <c r="AA57" s="89"/>
      <c r="AB57" s="88"/>
      <c r="AC57" s="90"/>
    </row>
    <row r="58" spans="1:35" x14ac:dyDescent="0.3">
      <c r="Z58" s="88"/>
      <c r="AA58" s="89"/>
      <c r="AB58" s="88"/>
      <c r="AC58" s="90"/>
      <c r="AF58" s="88"/>
      <c r="AG58" s="89"/>
      <c r="AH58" s="88"/>
      <c r="AI58" s="88"/>
    </row>
    <row r="59" spans="1:35" x14ac:dyDescent="0.3">
      <c r="A59" s="3" t="s">
        <v>2286</v>
      </c>
      <c r="B59" s="88">
        <v>646</v>
      </c>
      <c r="C59" s="89">
        <v>0.77</v>
      </c>
      <c r="D59" s="88">
        <v>991</v>
      </c>
      <c r="E59" s="88" t="s">
        <v>2276</v>
      </c>
      <c r="G59" s="3" t="s">
        <v>2286</v>
      </c>
      <c r="H59" s="88">
        <v>120</v>
      </c>
      <c r="I59" s="89">
        <v>0.75</v>
      </c>
      <c r="J59" s="88">
        <v>359</v>
      </c>
      <c r="K59" s="90">
        <v>6.0000000000000005E-29</v>
      </c>
      <c r="M59" s="3" t="s">
        <v>2286</v>
      </c>
      <c r="N59" s="88" t="s">
        <v>2318</v>
      </c>
      <c r="O59" s="89">
        <v>0.84</v>
      </c>
      <c r="P59" s="88">
        <v>597</v>
      </c>
      <c r="Q59" s="90">
        <v>2.9999999999999998E-18</v>
      </c>
      <c r="S59" s="3" t="s">
        <v>2286</v>
      </c>
      <c r="T59" s="88" t="s">
        <v>2341</v>
      </c>
      <c r="U59" s="89">
        <v>0.72</v>
      </c>
      <c r="V59" s="88">
        <v>591</v>
      </c>
      <c r="W59" s="90">
        <v>4.9999999999999995E-22</v>
      </c>
      <c r="Z59" s="88"/>
      <c r="AA59" s="89"/>
      <c r="AB59" s="88"/>
      <c r="AC59" s="90"/>
      <c r="AF59" s="88"/>
      <c r="AG59" s="89"/>
      <c r="AH59" s="88"/>
      <c r="AI59" s="90"/>
    </row>
    <row r="60" spans="1:35" x14ac:dyDescent="0.3">
      <c r="A60" s="3" t="s">
        <v>2289</v>
      </c>
      <c r="B60" s="88">
        <v>123</v>
      </c>
      <c r="C60" s="89">
        <v>0.64</v>
      </c>
      <c r="D60" s="88">
        <v>265</v>
      </c>
      <c r="E60" s="90">
        <v>9.0000000000000008E-31</v>
      </c>
      <c r="G60" s="3" t="s">
        <v>2289</v>
      </c>
      <c r="H60" s="88">
        <v>360</v>
      </c>
      <c r="I60" s="89">
        <v>0.7</v>
      </c>
      <c r="J60" s="88">
        <v>796</v>
      </c>
      <c r="K60" s="90">
        <v>6E-102</v>
      </c>
      <c r="M60" s="3" t="s">
        <v>2289</v>
      </c>
      <c r="N60" s="88">
        <v>136</v>
      </c>
      <c r="O60" s="89">
        <v>0.67</v>
      </c>
      <c r="P60" s="88">
        <v>325</v>
      </c>
      <c r="Q60" s="90">
        <v>9.0000000000000002E-35</v>
      </c>
      <c r="S60" s="3" t="s">
        <v>2289</v>
      </c>
      <c r="T60" s="3" t="s">
        <v>2288</v>
      </c>
      <c r="U60" s="91">
        <v>0.73</v>
      </c>
      <c r="V60" s="3">
        <v>334</v>
      </c>
      <c r="W60" s="92">
        <v>2.9999999999999998E-15</v>
      </c>
      <c r="Z60" s="88"/>
      <c r="AA60" s="88"/>
      <c r="AB60" s="88"/>
      <c r="AC60" s="88"/>
      <c r="AF60" s="88"/>
      <c r="AG60" s="88"/>
      <c r="AH60" s="88"/>
      <c r="AI60" s="88"/>
    </row>
    <row r="61" spans="1:35" x14ac:dyDescent="0.3">
      <c r="A61" s="3" t="s">
        <v>2290</v>
      </c>
      <c r="B61" s="88" t="s">
        <v>2288</v>
      </c>
      <c r="C61" s="89">
        <v>0.72</v>
      </c>
      <c r="D61" s="88">
        <v>232</v>
      </c>
      <c r="E61" s="90">
        <v>1.0000000000000001E-15</v>
      </c>
      <c r="G61" s="3" t="s">
        <v>2290</v>
      </c>
      <c r="H61" s="88">
        <v>77</v>
      </c>
      <c r="I61" s="89">
        <v>0.71</v>
      </c>
      <c r="J61" s="88">
        <v>449</v>
      </c>
      <c r="K61" s="90">
        <v>7.0000000000000003E-17</v>
      </c>
      <c r="M61" s="3" t="s">
        <v>2290</v>
      </c>
      <c r="N61" s="88">
        <v>138</v>
      </c>
      <c r="O61" s="89">
        <v>0.66</v>
      </c>
      <c r="P61" s="88">
        <v>329</v>
      </c>
      <c r="Q61" s="90">
        <v>2E-35</v>
      </c>
      <c r="S61" s="3" t="s">
        <v>2290</v>
      </c>
      <c r="T61" s="88" t="s">
        <v>2300</v>
      </c>
      <c r="U61" s="89">
        <v>0.64</v>
      </c>
      <c r="V61" s="88">
        <v>403</v>
      </c>
      <c r="W61" s="90">
        <v>5.9999999999999999E-16</v>
      </c>
      <c r="AF61" s="88"/>
      <c r="AG61" s="88"/>
      <c r="AH61" s="88"/>
      <c r="AI61" s="88"/>
    </row>
    <row r="62" spans="1:35" x14ac:dyDescent="0.3">
      <c r="A62" s="3" t="s">
        <v>2295</v>
      </c>
      <c r="B62" s="97"/>
      <c r="C62" s="97"/>
      <c r="D62" s="97"/>
      <c r="E62" s="97"/>
      <c r="G62" s="3" t="s">
        <v>2295</v>
      </c>
      <c r="H62" s="88" t="s">
        <v>2327</v>
      </c>
      <c r="I62" s="89">
        <v>0.84</v>
      </c>
      <c r="J62" s="88">
        <v>564</v>
      </c>
      <c r="K62" s="90">
        <v>1.0000000000000001E-9</v>
      </c>
      <c r="M62" s="3" t="s">
        <v>2295</v>
      </c>
      <c r="N62" s="88" t="s">
        <v>2327</v>
      </c>
      <c r="O62" s="89">
        <v>0.75</v>
      </c>
      <c r="P62" s="88" t="s">
        <v>2342</v>
      </c>
      <c r="Q62" s="90">
        <v>1.0000000000000001E-9</v>
      </c>
      <c r="S62" s="3" t="s">
        <v>2295</v>
      </c>
      <c r="T62" s="88">
        <v>475</v>
      </c>
      <c r="U62" s="89">
        <v>0.74</v>
      </c>
      <c r="V62" s="88">
        <v>782</v>
      </c>
      <c r="W62" s="90">
        <v>4E-136</v>
      </c>
      <c r="AF62" s="88"/>
      <c r="AG62" s="88"/>
      <c r="AH62" s="88"/>
      <c r="AI62" s="88"/>
    </row>
    <row r="63" spans="1:35" x14ac:dyDescent="0.3">
      <c r="A63" s="3" t="s">
        <v>2297</v>
      </c>
      <c r="B63" s="96"/>
      <c r="C63" s="96"/>
      <c r="D63" s="96"/>
      <c r="E63" s="96"/>
      <c r="G63" s="3" t="s">
        <v>2297</v>
      </c>
      <c r="H63" s="96"/>
      <c r="I63" s="96"/>
      <c r="J63" s="96"/>
      <c r="K63" s="96"/>
      <c r="M63" s="3" t="s">
        <v>2297</v>
      </c>
      <c r="N63" s="96"/>
      <c r="O63" s="96"/>
      <c r="P63" s="96"/>
      <c r="Q63" s="96"/>
      <c r="S63" s="3" t="s">
        <v>2297</v>
      </c>
      <c r="T63" s="96"/>
      <c r="U63" s="96"/>
      <c r="V63" s="96"/>
      <c r="W63" s="96"/>
      <c r="AF63" s="88"/>
      <c r="AG63" s="88"/>
      <c r="AH63" s="88"/>
      <c r="AI63" s="88"/>
    </row>
    <row r="64" spans="1:35" x14ac:dyDescent="0.3">
      <c r="A64" s="3" t="s">
        <v>2298</v>
      </c>
      <c r="B64" s="88" t="s">
        <v>2283</v>
      </c>
      <c r="C64" s="89">
        <v>0.71</v>
      </c>
      <c r="D64" s="88">
        <v>193</v>
      </c>
      <c r="E64" s="90">
        <v>4.0000000000000001E-8</v>
      </c>
      <c r="G64" s="3" t="s">
        <v>2298</v>
      </c>
      <c r="H64" s="88">
        <v>77</v>
      </c>
      <c r="I64" s="89">
        <v>0.69</v>
      </c>
      <c r="J64" s="88">
        <v>452</v>
      </c>
      <c r="K64" s="90">
        <v>7.9999999999999998E-16</v>
      </c>
      <c r="M64" s="3" t="s">
        <v>2298</v>
      </c>
      <c r="N64" s="97"/>
      <c r="O64" s="97"/>
      <c r="P64" s="97"/>
      <c r="Q64" s="97"/>
      <c r="S64" s="3" t="s">
        <v>2298</v>
      </c>
      <c r="T64" s="97"/>
      <c r="U64" s="97"/>
      <c r="V64" s="97"/>
      <c r="W64" s="97"/>
      <c r="AF64" s="88"/>
      <c r="AG64" s="88"/>
      <c r="AH64" s="88"/>
      <c r="AI64" s="88"/>
    </row>
    <row r="66" spans="1:35" x14ac:dyDescent="0.3">
      <c r="A66" s="3" t="s">
        <v>2302</v>
      </c>
      <c r="B66" s="88">
        <v>419</v>
      </c>
      <c r="C66" s="89">
        <v>0.71</v>
      </c>
      <c r="D66" s="88">
        <v>669</v>
      </c>
      <c r="E66" s="90">
        <v>2E-119</v>
      </c>
      <c r="G66" s="3" t="s">
        <v>2302</v>
      </c>
      <c r="H66" s="88" t="s">
        <v>2301</v>
      </c>
      <c r="I66" s="89">
        <v>0.72</v>
      </c>
      <c r="J66" s="88">
        <v>305</v>
      </c>
      <c r="K66" s="90">
        <v>8.9999999999999997E-22</v>
      </c>
      <c r="M66" s="3" t="s">
        <v>2302</v>
      </c>
      <c r="N66" s="88">
        <v>100</v>
      </c>
      <c r="O66" s="89">
        <v>0.78</v>
      </c>
      <c r="P66" s="88">
        <v>337</v>
      </c>
      <c r="Q66" s="90">
        <v>1.9999999999999999E-23</v>
      </c>
      <c r="S66" s="3" t="s">
        <v>2302</v>
      </c>
      <c r="T66" s="88" t="s">
        <v>2341</v>
      </c>
      <c r="U66" s="89">
        <v>0.67</v>
      </c>
      <c r="V66" s="88">
        <v>222</v>
      </c>
      <c r="W66" s="90">
        <v>2.0000000000000001E-22</v>
      </c>
      <c r="AF66" s="88"/>
      <c r="AG66" s="88"/>
      <c r="AH66" s="88"/>
      <c r="AI66" s="88"/>
    </row>
    <row r="67" spans="1:35" x14ac:dyDescent="0.3">
      <c r="A67" s="3" t="s">
        <v>2304</v>
      </c>
      <c r="B67" s="88">
        <v>215</v>
      </c>
      <c r="C67" s="89">
        <v>0.68</v>
      </c>
      <c r="D67" s="88">
        <v>500</v>
      </c>
      <c r="E67" s="90">
        <v>2.0000000000000001E-58</v>
      </c>
      <c r="G67" s="3" t="s">
        <v>2304</v>
      </c>
      <c r="H67" s="88">
        <v>403</v>
      </c>
      <c r="I67" s="89">
        <v>0.71</v>
      </c>
      <c r="J67" s="88">
        <v>917</v>
      </c>
      <c r="K67" s="90">
        <v>6.0000000000000003E-115</v>
      </c>
      <c r="M67" s="3" t="s">
        <v>2304</v>
      </c>
      <c r="N67" s="88">
        <v>120</v>
      </c>
      <c r="O67" s="89">
        <v>0.65</v>
      </c>
      <c r="P67" s="88">
        <v>359</v>
      </c>
      <c r="Q67" s="90">
        <v>8.0000000000000007E-30</v>
      </c>
      <c r="S67" s="3" t="s">
        <v>2304</v>
      </c>
      <c r="T67" s="88">
        <v>100</v>
      </c>
      <c r="U67" s="89">
        <v>0.71</v>
      </c>
      <c r="V67" s="88">
        <v>429</v>
      </c>
      <c r="W67" s="90">
        <v>3E-23</v>
      </c>
    </row>
    <row r="68" spans="1:35" x14ac:dyDescent="0.3">
      <c r="A68" s="3" t="s">
        <v>2306</v>
      </c>
      <c r="B68" s="96"/>
      <c r="C68" s="96"/>
      <c r="D68" s="96"/>
      <c r="E68" s="96"/>
      <c r="G68" s="3" t="s">
        <v>2306</v>
      </c>
      <c r="H68" s="96"/>
      <c r="I68" s="96"/>
      <c r="J68" s="96"/>
      <c r="K68" s="96"/>
      <c r="M68" s="3" t="s">
        <v>2306</v>
      </c>
      <c r="N68" s="96"/>
      <c r="O68" s="96"/>
      <c r="P68" s="96"/>
      <c r="Q68" s="96"/>
      <c r="S68" s="3" t="s">
        <v>2306</v>
      </c>
      <c r="T68" s="96"/>
      <c r="U68" s="96"/>
      <c r="V68" s="96"/>
      <c r="W68" s="96"/>
    </row>
    <row r="69" spans="1:35" x14ac:dyDescent="0.3">
      <c r="A69" s="3" t="s">
        <v>2307</v>
      </c>
      <c r="B69" s="97"/>
      <c r="C69" s="97"/>
      <c r="D69" s="97"/>
      <c r="E69" s="97"/>
      <c r="G69" s="3" t="s">
        <v>2307</v>
      </c>
      <c r="H69" s="88">
        <v>68</v>
      </c>
      <c r="I69" s="89">
        <v>0.68</v>
      </c>
      <c r="J69" s="88">
        <v>255</v>
      </c>
      <c r="K69" s="90">
        <v>8E-14</v>
      </c>
      <c r="M69" s="3" t="s">
        <v>2307</v>
      </c>
      <c r="N69" s="97"/>
      <c r="O69" s="97"/>
      <c r="P69" s="97"/>
      <c r="Q69" s="97"/>
      <c r="S69" s="3" t="s">
        <v>2307</v>
      </c>
      <c r="T69" s="88">
        <v>385</v>
      </c>
      <c r="U69" s="89">
        <v>0.71</v>
      </c>
      <c r="V69" s="88">
        <v>1001</v>
      </c>
      <c r="W69" s="90">
        <v>6.0000000000000004E-109</v>
      </c>
    </row>
    <row r="70" spans="1:35" x14ac:dyDescent="0.3">
      <c r="A70" s="3" t="s">
        <v>2309</v>
      </c>
      <c r="B70" s="88" t="s">
        <v>2318</v>
      </c>
      <c r="C70" s="89">
        <v>0.71</v>
      </c>
      <c r="D70" s="88">
        <v>195</v>
      </c>
      <c r="E70" s="90">
        <v>3.9999999999999999E-19</v>
      </c>
      <c r="G70" s="3" t="s">
        <v>2309</v>
      </c>
      <c r="H70" s="88" t="s">
        <v>2318</v>
      </c>
      <c r="I70" s="89">
        <v>0.69</v>
      </c>
      <c r="J70" s="88">
        <v>343</v>
      </c>
      <c r="K70" s="90">
        <v>2.9999999999999999E-19</v>
      </c>
      <c r="M70" s="3" t="s">
        <v>2309</v>
      </c>
      <c r="N70" s="88" t="s">
        <v>2282</v>
      </c>
      <c r="O70" s="89">
        <v>0.73</v>
      </c>
      <c r="P70" s="88" t="s">
        <v>2282</v>
      </c>
      <c r="Q70" s="90">
        <v>3E-11</v>
      </c>
      <c r="S70" s="3" t="s">
        <v>2309</v>
      </c>
      <c r="T70" s="88">
        <v>185</v>
      </c>
      <c r="U70" s="89">
        <v>0.66</v>
      </c>
      <c r="V70" s="88">
        <v>444</v>
      </c>
      <c r="W70" s="90">
        <v>3E-49</v>
      </c>
    </row>
    <row r="71" spans="1:35" x14ac:dyDescent="0.3">
      <c r="A71" s="3" t="s">
        <v>2313</v>
      </c>
      <c r="B71" s="88" t="s">
        <v>2277</v>
      </c>
      <c r="C71" s="89">
        <v>0.72</v>
      </c>
      <c r="D71" s="88">
        <v>520</v>
      </c>
      <c r="E71" s="90">
        <v>2.9999999999999999E-21</v>
      </c>
      <c r="G71" s="3" t="s">
        <v>2313</v>
      </c>
      <c r="H71" s="88" t="s">
        <v>2287</v>
      </c>
      <c r="I71" s="89">
        <v>0.73</v>
      </c>
      <c r="J71" s="88">
        <v>672</v>
      </c>
      <c r="K71" s="90">
        <v>6.0000000000000001E-23</v>
      </c>
      <c r="M71" s="3" t="s">
        <v>2313</v>
      </c>
      <c r="N71" s="88" t="s">
        <v>2337</v>
      </c>
      <c r="O71" s="89">
        <v>0.89</v>
      </c>
      <c r="P71" s="88">
        <v>480</v>
      </c>
      <c r="Q71" s="90">
        <v>1.0000000000000001E-17</v>
      </c>
      <c r="S71" s="3" t="s">
        <v>2313</v>
      </c>
      <c r="T71" s="88" t="s">
        <v>2308</v>
      </c>
      <c r="U71" s="89">
        <v>0.75</v>
      </c>
      <c r="V71" s="88" t="s">
        <v>2343</v>
      </c>
      <c r="W71" s="90">
        <v>3.0000000000000001E-6</v>
      </c>
    </row>
    <row r="73" spans="1:35" x14ac:dyDescent="0.3">
      <c r="A73" s="3" t="s">
        <v>2314</v>
      </c>
      <c r="B73" s="88">
        <v>343</v>
      </c>
      <c r="C73" s="89" t="s">
        <v>85</v>
      </c>
      <c r="D73" s="88">
        <v>539</v>
      </c>
      <c r="E73" s="90">
        <v>9.9999999999999991E-97</v>
      </c>
      <c r="G73" s="3" t="s">
        <v>2314</v>
      </c>
      <c r="H73" s="88" t="s">
        <v>2293</v>
      </c>
      <c r="I73" s="89">
        <v>0.8</v>
      </c>
      <c r="J73" s="88">
        <v>171</v>
      </c>
      <c r="K73" s="90">
        <v>5.0000000000000004E-18</v>
      </c>
      <c r="M73" s="3" t="s">
        <v>2314</v>
      </c>
      <c r="N73" s="88">
        <v>68</v>
      </c>
      <c r="O73" s="89">
        <v>0.87</v>
      </c>
      <c r="P73" s="88">
        <v>251</v>
      </c>
      <c r="Q73" s="90">
        <v>8E-14</v>
      </c>
      <c r="S73" s="3" t="s">
        <v>2314</v>
      </c>
      <c r="T73" s="88" t="s">
        <v>2311</v>
      </c>
      <c r="U73" s="89">
        <v>0.7</v>
      </c>
      <c r="V73" s="88">
        <v>278</v>
      </c>
      <c r="W73" s="90">
        <v>8.9999999999999995E-14</v>
      </c>
    </row>
    <row r="74" spans="1:35" x14ac:dyDescent="0.3">
      <c r="A74" s="3" t="s">
        <v>2316</v>
      </c>
      <c r="B74" s="88" t="s">
        <v>2293</v>
      </c>
      <c r="C74" s="89">
        <v>0.69</v>
      </c>
      <c r="D74" s="88">
        <v>231</v>
      </c>
      <c r="E74" s="90">
        <v>2.0000000000000001E-18</v>
      </c>
      <c r="G74" s="3" t="s">
        <v>2316</v>
      </c>
      <c r="H74" s="88">
        <v>165</v>
      </c>
      <c r="I74" s="89">
        <v>0.66</v>
      </c>
      <c r="J74" s="88">
        <v>456</v>
      </c>
      <c r="K74" s="90">
        <v>1.0000000000000001E-43</v>
      </c>
      <c r="M74" s="3" t="s">
        <v>2316</v>
      </c>
      <c r="N74" s="88" t="s">
        <v>2327</v>
      </c>
      <c r="O74" s="89">
        <v>0.76</v>
      </c>
      <c r="P74" s="88">
        <v>157</v>
      </c>
      <c r="Q74" s="90">
        <v>5.0000000000000003E-10</v>
      </c>
      <c r="S74" s="3" t="s">
        <v>2316</v>
      </c>
      <c r="T74" s="88" t="s">
        <v>2303</v>
      </c>
      <c r="U74" s="89">
        <v>0.65</v>
      </c>
      <c r="V74" s="88">
        <v>179</v>
      </c>
      <c r="W74" s="90">
        <v>5.0000000000000003E-10</v>
      </c>
    </row>
    <row r="75" spans="1:35" x14ac:dyDescent="0.3">
      <c r="A75" s="3" t="s">
        <v>2317</v>
      </c>
      <c r="B75" s="88" t="s">
        <v>2288</v>
      </c>
      <c r="C75" s="89">
        <v>0.81</v>
      </c>
      <c r="D75" s="88">
        <v>181</v>
      </c>
      <c r="E75" s="90">
        <v>2.0000000000000002E-15</v>
      </c>
      <c r="G75" s="3" t="s">
        <v>2317</v>
      </c>
      <c r="H75" s="88" t="s">
        <v>2324</v>
      </c>
      <c r="I75" s="89">
        <v>0.89</v>
      </c>
      <c r="J75" s="88">
        <v>477</v>
      </c>
      <c r="K75" s="90">
        <v>8.9999999999999999E-18</v>
      </c>
      <c r="M75" s="3" t="s">
        <v>2317</v>
      </c>
      <c r="N75" s="88">
        <v>152</v>
      </c>
      <c r="O75" s="89">
        <v>0.66</v>
      </c>
      <c r="P75" s="88">
        <v>508</v>
      </c>
      <c r="Q75" s="90">
        <v>9.9999999999999993E-40</v>
      </c>
      <c r="S75" s="3" t="s">
        <v>2317</v>
      </c>
      <c r="T75" s="97"/>
      <c r="U75" s="97"/>
      <c r="V75" s="97"/>
      <c r="W75" s="97"/>
    </row>
    <row r="76" spans="1:35" x14ac:dyDescent="0.3">
      <c r="A76" s="3" t="s">
        <v>2319</v>
      </c>
      <c r="B76" s="96"/>
      <c r="C76" s="96"/>
      <c r="D76" s="96"/>
      <c r="E76" s="96"/>
      <c r="G76" s="3" t="s">
        <v>2319</v>
      </c>
      <c r="H76" s="96"/>
      <c r="I76" s="96"/>
      <c r="J76" s="96"/>
      <c r="K76" s="96"/>
      <c r="M76" s="3" t="s">
        <v>2319</v>
      </c>
      <c r="N76" s="96"/>
      <c r="O76" s="96"/>
      <c r="P76" s="96"/>
      <c r="Q76" s="96"/>
      <c r="S76" s="3" t="s">
        <v>2319</v>
      </c>
      <c r="T76" s="96"/>
      <c r="U76" s="96"/>
      <c r="V76" s="96"/>
      <c r="W76" s="96"/>
    </row>
    <row r="77" spans="1:35" x14ac:dyDescent="0.3">
      <c r="A77" s="3" t="s">
        <v>2320</v>
      </c>
      <c r="B77" s="88" t="s">
        <v>2300</v>
      </c>
      <c r="C77" s="89">
        <v>0.7</v>
      </c>
      <c r="D77" s="88">
        <v>117</v>
      </c>
      <c r="E77" s="90">
        <v>2E-16</v>
      </c>
      <c r="G77" s="3" t="s">
        <v>2320</v>
      </c>
      <c r="H77" s="88" t="s">
        <v>2344</v>
      </c>
      <c r="I77" s="89">
        <v>0.82</v>
      </c>
      <c r="J77" s="88">
        <v>426</v>
      </c>
      <c r="K77" s="90">
        <v>9E-13</v>
      </c>
      <c r="M77" s="3" t="s">
        <v>2320</v>
      </c>
      <c r="N77" s="88" t="s">
        <v>2291</v>
      </c>
      <c r="O77" s="89">
        <v>0.8</v>
      </c>
      <c r="P77" s="88">
        <v>125</v>
      </c>
      <c r="Q77" s="90">
        <v>5.9999999999999997E-14</v>
      </c>
      <c r="S77" s="3" t="s">
        <v>2320</v>
      </c>
      <c r="T77" s="88">
        <v>224</v>
      </c>
      <c r="U77" s="89">
        <v>0.67</v>
      </c>
      <c r="V77" s="88">
        <v>336</v>
      </c>
      <c r="W77" s="90">
        <v>3.0000000000000001E-61</v>
      </c>
    </row>
    <row r="78" spans="1:35" x14ac:dyDescent="0.3">
      <c r="A78" s="3" t="s">
        <v>2321</v>
      </c>
      <c r="B78" s="88">
        <v>141</v>
      </c>
      <c r="C78" s="89">
        <v>0.79</v>
      </c>
      <c r="D78" s="88">
        <v>644</v>
      </c>
      <c r="E78" s="90">
        <v>4E-35</v>
      </c>
      <c r="G78" s="3" t="s">
        <v>2321</v>
      </c>
      <c r="H78" s="88">
        <v>107</v>
      </c>
      <c r="I78" s="89">
        <v>0.73</v>
      </c>
      <c r="J78" s="88">
        <v>816</v>
      </c>
      <c r="K78" s="90">
        <v>8.0000000000000003E-25</v>
      </c>
      <c r="M78" s="3" t="s">
        <v>2321</v>
      </c>
      <c r="N78" s="88" t="s">
        <v>2330</v>
      </c>
      <c r="O78" s="89">
        <v>0.72</v>
      </c>
      <c r="P78" s="88">
        <v>249</v>
      </c>
      <c r="Q78" s="90">
        <v>9.9999999999999995E-21</v>
      </c>
      <c r="S78" s="3" t="s">
        <v>2321</v>
      </c>
      <c r="T78" s="88">
        <v>107</v>
      </c>
      <c r="U78" s="89">
        <v>0.68</v>
      </c>
      <c r="V78" s="88">
        <v>371</v>
      </c>
      <c r="W78" s="90">
        <v>1.9999999999999998E-24</v>
      </c>
    </row>
    <row r="80" spans="1:35" x14ac:dyDescent="0.3">
      <c r="A80" s="3" t="s">
        <v>2322</v>
      </c>
      <c r="B80" s="88">
        <v>497</v>
      </c>
      <c r="C80" s="89">
        <v>0.73</v>
      </c>
      <c r="D80" s="88">
        <v>781</v>
      </c>
      <c r="E80" s="90">
        <v>5.9999999999999997E-143</v>
      </c>
      <c r="G80" s="3" t="s">
        <v>2322</v>
      </c>
      <c r="H80" s="88">
        <v>181</v>
      </c>
      <c r="I80" s="89">
        <v>0.66</v>
      </c>
      <c r="J80" s="88">
        <v>470</v>
      </c>
      <c r="K80" s="90">
        <v>4.9999999999999999E-48</v>
      </c>
      <c r="M80" s="3" t="s">
        <v>2322</v>
      </c>
      <c r="N80" s="88">
        <v>111</v>
      </c>
      <c r="O80" s="89">
        <v>0.65</v>
      </c>
      <c r="P80" s="88">
        <v>346</v>
      </c>
      <c r="Q80" s="90">
        <v>5.0000000000000002E-27</v>
      </c>
      <c r="S80" s="3" t="s">
        <v>2322</v>
      </c>
      <c r="T80" s="88">
        <v>102</v>
      </c>
      <c r="U80" s="89">
        <v>0.74</v>
      </c>
      <c r="V80" s="88">
        <v>372</v>
      </c>
      <c r="W80" s="90">
        <v>9.9999999999999996E-24</v>
      </c>
    </row>
    <row r="81" spans="1:23" x14ac:dyDescent="0.3">
      <c r="A81" s="3" t="s">
        <v>2323</v>
      </c>
      <c r="B81" s="88">
        <v>242</v>
      </c>
      <c r="C81" s="89">
        <v>0.67</v>
      </c>
      <c r="D81" s="88">
        <v>328</v>
      </c>
      <c r="E81" s="90">
        <v>2E-66</v>
      </c>
      <c r="G81" s="3" t="s">
        <v>2323</v>
      </c>
      <c r="H81" s="88">
        <v>347</v>
      </c>
      <c r="I81" s="89">
        <v>0.7</v>
      </c>
      <c r="J81" s="88">
        <v>960</v>
      </c>
      <c r="K81" s="90">
        <v>5.0000000000000002E-98</v>
      </c>
      <c r="M81" s="3" t="s">
        <v>2323</v>
      </c>
      <c r="N81" s="88">
        <v>145</v>
      </c>
      <c r="O81" s="89">
        <v>0.67</v>
      </c>
      <c r="P81" s="88">
        <v>429</v>
      </c>
      <c r="Q81" s="90">
        <v>3E-37</v>
      </c>
      <c r="S81" s="3" t="s">
        <v>2323</v>
      </c>
      <c r="T81" s="97"/>
      <c r="U81" s="98"/>
      <c r="V81" s="97"/>
      <c r="W81" s="97"/>
    </row>
    <row r="82" spans="1:23" x14ac:dyDescent="0.3">
      <c r="A82" s="3" t="s">
        <v>2325</v>
      </c>
      <c r="B82" s="88">
        <v>212</v>
      </c>
      <c r="C82" s="89">
        <v>0.68</v>
      </c>
      <c r="D82" s="88">
        <v>421</v>
      </c>
      <c r="E82" s="90">
        <v>9.9999999999999995E-58</v>
      </c>
      <c r="G82" s="3" t="s">
        <v>2325</v>
      </c>
      <c r="H82" s="88">
        <v>329</v>
      </c>
      <c r="I82" s="89">
        <v>0.72</v>
      </c>
      <c r="J82" s="88">
        <v>716</v>
      </c>
      <c r="K82" s="90">
        <v>3.9999999999999996E-93</v>
      </c>
      <c r="M82" s="3" t="s">
        <v>2325</v>
      </c>
      <c r="N82" s="88">
        <v>306</v>
      </c>
      <c r="O82" s="89">
        <v>0.71</v>
      </c>
      <c r="P82" s="88">
        <v>600</v>
      </c>
      <c r="Q82" s="90">
        <v>4.0000000000000003E-86</v>
      </c>
      <c r="S82" s="3" t="s">
        <v>2325</v>
      </c>
      <c r="T82" s="97"/>
      <c r="U82" s="97"/>
      <c r="V82" s="97"/>
      <c r="W82" s="97"/>
    </row>
    <row r="83" spans="1:23" x14ac:dyDescent="0.3">
      <c r="A83" s="3" t="s">
        <v>2326</v>
      </c>
      <c r="B83" s="88" t="s">
        <v>2287</v>
      </c>
      <c r="C83" s="89">
        <v>0.72</v>
      </c>
      <c r="D83" s="88">
        <v>181</v>
      </c>
      <c r="E83" s="90">
        <v>3.9999999999999998E-23</v>
      </c>
      <c r="G83" s="3" t="s">
        <v>2326</v>
      </c>
      <c r="H83" s="88" t="s">
        <v>2283</v>
      </c>
      <c r="I83" s="89">
        <v>0.68</v>
      </c>
      <c r="J83" s="88">
        <v>417</v>
      </c>
      <c r="K83" s="90">
        <v>1.0000000000000001E-9</v>
      </c>
      <c r="M83" s="3" t="s">
        <v>2326</v>
      </c>
      <c r="N83" s="97"/>
      <c r="O83" s="97"/>
      <c r="P83" s="97"/>
      <c r="Q83" s="97"/>
      <c r="S83" s="3" t="s">
        <v>2326</v>
      </c>
      <c r="T83" s="88">
        <v>167</v>
      </c>
      <c r="U83" s="89">
        <v>0.68</v>
      </c>
      <c r="V83" s="88">
        <v>341</v>
      </c>
      <c r="W83" s="90">
        <v>6.0000000000000005E-44</v>
      </c>
    </row>
    <row r="84" spans="1:23" x14ac:dyDescent="0.3">
      <c r="A84" s="3" t="s">
        <v>2328</v>
      </c>
      <c r="B84" s="88">
        <v>100</v>
      </c>
      <c r="C84" s="89">
        <v>0.72</v>
      </c>
      <c r="D84" s="88">
        <v>211</v>
      </c>
      <c r="E84" s="90">
        <v>4.9999999999999998E-24</v>
      </c>
      <c r="G84" s="3" t="s">
        <v>2328</v>
      </c>
      <c r="H84" s="88">
        <v>111</v>
      </c>
      <c r="I84" s="89">
        <v>0.71</v>
      </c>
      <c r="J84" s="88">
        <v>444</v>
      </c>
      <c r="K84" s="90">
        <v>2.0000000000000001E-27</v>
      </c>
      <c r="M84" s="3" t="s">
        <v>2328</v>
      </c>
      <c r="N84" s="88" t="s">
        <v>2288</v>
      </c>
      <c r="O84" s="89">
        <v>0.67</v>
      </c>
      <c r="P84" s="88">
        <v>228</v>
      </c>
      <c r="Q84" s="90">
        <v>3.9999999999999999E-16</v>
      </c>
      <c r="S84" s="3" t="s">
        <v>2328</v>
      </c>
      <c r="T84" s="88">
        <v>237</v>
      </c>
      <c r="U84" s="89">
        <v>0.68</v>
      </c>
      <c r="V84" s="88">
        <v>482</v>
      </c>
      <c r="W84" s="90">
        <v>6E-65</v>
      </c>
    </row>
    <row r="85" spans="1:23" x14ac:dyDescent="0.3">
      <c r="A85" s="3" t="s">
        <v>2331</v>
      </c>
      <c r="B85" s="96"/>
      <c r="C85" s="96"/>
      <c r="D85" s="96"/>
      <c r="E85" s="96"/>
      <c r="G85" s="3" t="s">
        <v>2331</v>
      </c>
      <c r="H85" s="96"/>
      <c r="I85" s="96"/>
      <c r="J85" s="96"/>
      <c r="K85" s="96"/>
      <c r="M85" s="3" t="s">
        <v>2331</v>
      </c>
      <c r="N85" s="96"/>
      <c r="O85" s="96"/>
      <c r="P85" s="96"/>
      <c r="Q85" s="96"/>
      <c r="S85" s="3" t="s">
        <v>2331</v>
      </c>
      <c r="T85" s="96"/>
      <c r="U85" s="96"/>
      <c r="V85" s="96"/>
      <c r="W85" s="96"/>
    </row>
    <row r="87" spans="1:23" x14ac:dyDescent="0.3">
      <c r="A87" s="3" t="s">
        <v>2332</v>
      </c>
      <c r="B87" s="88">
        <v>381</v>
      </c>
      <c r="C87" s="89">
        <v>0.7</v>
      </c>
      <c r="D87" s="88">
        <v>520</v>
      </c>
      <c r="E87" s="90">
        <v>2.9999999999999999E-108</v>
      </c>
      <c r="G87" s="3" t="s">
        <v>2332</v>
      </c>
      <c r="H87" s="88">
        <v>338</v>
      </c>
      <c r="I87" s="89">
        <v>0.7</v>
      </c>
      <c r="J87" s="88">
        <v>625</v>
      </c>
      <c r="K87" s="90">
        <v>3.0000000000000001E-95</v>
      </c>
      <c r="M87" s="3" t="s">
        <v>2332</v>
      </c>
      <c r="N87" s="88">
        <v>152</v>
      </c>
      <c r="O87" s="89">
        <v>0.67</v>
      </c>
      <c r="P87" s="88">
        <v>429</v>
      </c>
      <c r="Q87" s="90">
        <v>1.9999999999999999E-39</v>
      </c>
      <c r="S87" s="3" t="s">
        <v>2332</v>
      </c>
      <c r="T87" s="88" t="s">
        <v>2296</v>
      </c>
      <c r="U87" s="89">
        <v>0.76</v>
      </c>
      <c r="V87" s="88">
        <v>515</v>
      </c>
      <c r="W87" s="90">
        <v>6.9999999999999997E-7</v>
      </c>
    </row>
    <row r="88" spans="1:23" x14ac:dyDescent="0.3">
      <c r="A88" s="3" t="s">
        <v>2333</v>
      </c>
      <c r="B88" s="88">
        <v>233</v>
      </c>
      <c r="C88" s="89">
        <v>0.71</v>
      </c>
      <c r="D88" s="88">
        <v>446</v>
      </c>
      <c r="E88" s="90">
        <v>2.0000000000000001E-63</v>
      </c>
      <c r="G88" s="3" t="s">
        <v>2333</v>
      </c>
      <c r="H88" s="88">
        <v>358</v>
      </c>
      <c r="I88" s="89">
        <v>0.74</v>
      </c>
      <c r="J88" s="88">
        <v>958</v>
      </c>
      <c r="K88" s="90">
        <v>6.9999999999999999E-101</v>
      </c>
      <c r="M88" s="3" t="s">
        <v>2333</v>
      </c>
      <c r="N88" s="88">
        <v>280</v>
      </c>
      <c r="O88" s="89">
        <v>0.71</v>
      </c>
      <c r="P88" s="88">
        <v>623</v>
      </c>
      <c r="Q88" s="90">
        <v>9.9999999999999993E-78</v>
      </c>
      <c r="S88" s="3" t="s">
        <v>2333</v>
      </c>
      <c r="T88" s="88" t="s">
        <v>2308</v>
      </c>
      <c r="U88" s="89">
        <v>0.9</v>
      </c>
      <c r="V88" s="88">
        <v>349</v>
      </c>
      <c r="W88" s="90">
        <v>2.0000000000000002E-5</v>
      </c>
    </row>
    <row r="89" spans="1:23" x14ac:dyDescent="0.3">
      <c r="A89" s="3" t="s">
        <v>2335</v>
      </c>
      <c r="B89" s="88">
        <v>159</v>
      </c>
      <c r="C89" s="89">
        <v>0.77</v>
      </c>
      <c r="D89" s="88">
        <v>234</v>
      </c>
      <c r="E89" s="90">
        <v>2.9999999999999999E-41</v>
      </c>
      <c r="G89" s="3" t="s">
        <v>2335</v>
      </c>
      <c r="H89" s="88">
        <v>150</v>
      </c>
      <c r="I89" s="89">
        <v>0.76</v>
      </c>
      <c r="J89" s="88">
        <v>465</v>
      </c>
      <c r="K89" s="90">
        <v>9.9999999999999996E-39</v>
      </c>
      <c r="M89" s="3" t="s">
        <v>2335</v>
      </c>
      <c r="N89" s="88" t="s">
        <v>2324</v>
      </c>
      <c r="O89" s="89">
        <v>0.67</v>
      </c>
      <c r="P89" s="88">
        <v>316</v>
      </c>
      <c r="Q89" s="90">
        <v>2.0000000000000001E-17</v>
      </c>
      <c r="S89" s="3" t="s">
        <v>2335</v>
      </c>
      <c r="T89" s="88">
        <v>138</v>
      </c>
      <c r="U89" s="89">
        <v>0.73</v>
      </c>
      <c r="V89" s="88">
        <v>327</v>
      </c>
      <c r="W89" s="90">
        <v>1.9999999999999999E-34</v>
      </c>
    </row>
    <row r="90" spans="1:23" x14ac:dyDescent="0.3">
      <c r="A90" s="3" t="s">
        <v>2336</v>
      </c>
      <c r="B90" s="88" t="s">
        <v>2288</v>
      </c>
      <c r="C90" s="89">
        <v>0.8</v>
      </c>
      <c r="D90" s="88">
        <v>368</v>
      </c>
      <c r="E90" s="90">
        <v>2.0000000000000002E-15</v>
      </c>
      <c r="G90" s="3" t="s">
        <v>2336</v>
      </c>
      <c r="H90" s="88">
        <v>127</v>
      </c>
      <c r="I90" s="89">
        <v>0.73</v>
      </c>
      <c r="J90" s="88">
        <v>656</v>
      </c>
      <c r="K90" s="90">
        <v>6.9999999999999997E-32</v>
      </c>
      <c r="M90" s="3" t="s">
        <v>2336</v>
      </c>
      <c r="N90" s="88" t="s">
        <v>2324</v>
      </c>
      <c r="O90" s="89">
        <v>0.7</v>
      </c>
      <c r="P90" s="88">
        <v>517</v>
      </c>
      <c r="Q90" s="90">
        <v>6.9999999999999997E-18</v>
      </c>
      <c r="S90" s="3" t="s">
        <v>2336</v>
      </c>
      <c r="T90" s="88" t="s">
        <v>2294</v>
      </c>
      <c r="U90" s="89">
        <v>0.79</v>
      </c>
      <c r="V90" s="88">
        <v>202</v>
      </c>
      <c r="W90" s="90">
        <v>1.9999999999999999E-7</v>
      </c>
    </row>
    <row r="93" spans="1:23" x14ac:dyDescent="0.3">
      <c r="A93" s="94" t="s">
        <v>2332</v>
      </c>
      <c r="G93" s="94" t="s">
        <v>2333</v>
      </c>
      <c r="M93" s="94" t="s">
        <v>2336</v>
      </c>
      <c r="S93" s="94" t="s">
        <v>2335</v>
      </c>
    </row>
    <row r="94" spans="1:23" x14ac:dyDescent="0.3">
      <c r="B94" s="1419" t="s">
        <v>2271</v>
      </c>
      <c r="C94" s="1419" t="s">
        <v>2272</v>
      </c>
      <c r="D94" s="1419" t="s">
        <v>2273</v>
      </c>
      <c r="E94" s="1419" t="s">
        <v>2274</v>
      </c>
      <c r="H94" s="1419" t="s">
        <v>2271</v>
      </c>
      <c r="I94" s="1419" t="s">
        <v>2272</v>
      </c>
      <c r="J94" s="1419" t="s">
        <v>2273</v>
      </c>
      <c r="K94" s="1419" t="s">
        <v>2274</v>
      </c>
      <c r="N94" s="1419" t="s">
        <v>2271</v>
      </c>
      <c r="O94" s="1419" t="s">
        <v>2272</v>
      </c>
      <c r="P94" s="1419" t="s">
        <v>2273</v>
      </c>
      <c r="Q94" s="1419" t="s">
        <v>2274</v>
      </c>
      <c r="T94" s="1419" t="s">
        <v>2271</v>
      </c>
      <c r="U94" s="1419" t="s">
        <v>2272</v>
      </c>
      <c r="V94" s="1419" t="s">
        <v>2273</v>
      </c>
      <c r="W94" s="1419" t="s">
        <v>2274</v>
      </c>
    </row>
    <row r="96" spans="1:23" x14ac:dyDescent="0.3">
      <c r="A96" s="3" t="s">
        <v>2286</v>
      </c>
      <c r="B96" s="88">
        <v>210</v>
      </c>
      <c r="C96" s="89">
        <v>0.68</v>
      </c>
      <c r="D96" s="88">
        <v>293</v>
      </c>
      <c r="E96" s="90">
        <v>2E-55</v>
      </c>
      <c r="G96" s="3" t="s">
        <v>2286</v>
      </c>
      <c r="H96" s="88">
        <v>129</v>
      </c>
      <c r="I96" s="89">
        <v>0.73</v>
      </c>
      <c r="J96" s="88">
        <v>1033</v>
      </c>
      <c r="K96" s="90">
        <v>1.0000000000000001E-30</v>
      </c>
      <c r="M96" s="3" t="s">
        <v>2286</v>
      </c>
      <c r="N96" s="88" t="s">
        <v>2337</v>
      </c>
      <c r="O96" s="89">
        <v>0.77</v>
      </c>
      <c r="P96" s="88">
        <v>408</v>
      </c>
      <c r="Q96" s="90">
        <v>5.0000000000000004E-16</v>
      </c>
      <c r="S96" s="3" t="s">
        <v>2286</v>
      </c>
      <c r="T96" s="88">
        <v>127</v>
      </c>
      <c r="U96" s="89">
        <v>0.75</v>
      </c>
      <c r="V96" s="88">
        <v>347</v>
      </c>
      <c r="W96" s="90">
        <v>2.0000000000000002E-30</v>
      </c>
    </row>
    <row r="97" spans="1:23" x14ac:dyDescent="0.3">
      <c r="A97" s="3" t="s">
        <v>2289</v>
      </c>
      <c r="B97" s="88">
        <v>187</v>
      </c>
      <c r="C97" s="89">
        <v>0.66</v>
      </c>
      <c r="D97" s="88">
        <v>322</v>
      </c>
      <c r="E97" s="90">
        <v>3E-49</v>
      </c>
      <c r="G97" s="3" t="s">
        <v>2289</v>
      </c>
      <c r="H97" s="88">
        <v>122</v>
      </c>
      <c r="I97" s="89">
        <v>0.72</v>
      </c>
      <c r="J97" s="88">
        <v>563</v>
      </c>
      <c r="K97" s="90">
        <v>1.9999999999999999E-29</v>
      </c>
      <c r="M97" s="3" t="s">
        <v>2289</v>
      </c>
      <c r="N97" s="97"/>
      <c r="O97" s="98"/>
      <c r="P97" s="97"/>
      <c r="Q97" s="105"/>
      <c r="S97" s="3" t="s">
        <v>2289</v>
      </c>
      <c r="T97" s="88" t="s">
        <v>2283</v>
      </c>
      <c r="U97" s="89">
        <v>0.69</v>
      </c>
      <c r="V97" s="3">
        <v>104</v>
      </c>
      <c r="W97" s="90">
        <v>2E-8</v>
      </c>
    </row>
    <row r="98" spans="1:23" x14ac:dyDescent="0.3">
      <c r="A98" s="3" t="s">
        <v>2290</v>
      </c>
      <c r="B98" s="88" t="s">
        <v>2277</v>
      </c>
      <c r="C98" s="89">
        <v>0.65</v>
      </c>
      <c r="D98" s="88">
        <v>236</v>
      </c>
      <c r="E98" s="90">
        <v>9.9999999999999995E-21</v>
      </c>
      <c r="G98" s="3" t="s">
        <v>2290</v>
      </c>
      <c r="H98" s="88" t="s">
        <v>2294</v>
      </c>
      <c r="I98" s="89">
        <v>0.78</v>
      </c>
      <c r="J98" s="88">
        <v>407</v>
      </c>
      <c r="K98" s="90">
        <v>2.9999999999999999E-7</v>
      </c>
      <c r="M98" s="3" t="s">
        <v>2290</v>
      </c>
      <c r="N98" s="88" t="s">
        <v>2315</v>
      </c>
      <c r="O98" s="89">
        <v>0.77</v>
      </c>
      <c r="P98" s="88">
        <v>173</v>
      </c>
      <c r="Q98" s="90">
        <v>9.9999999999999995E-7</v>
      </c>
      <c r="S98" s="3" t="s">
        <v>2290</v>
      </c>
      <c r="T98" s="88">
        <v>41</v>
      </c>
      <c r="U98" s="89">
        <v>0.69</v>
      </c>
      <c r="V98" s="88">
        <v>205</v>
      </c>
      <c r="W98" s="90">
        <v>3.0000000000000001E-5</v>
      </c>
    </row>
    <row r="99" spans="1:23" x14ac:dyDescent="0.3">
      <c r="A99" s="3" t="s">
        <v>2295</v>
      </c>
      <c r="B99" s="97"/>
      <c r="C99" s="97"/>
      <c r="D99" s="97"/>
      <c r="E99" s="97"/>
      <c r="G99" s="3" t="s">
        <v>2295</v>
      </c>
      <c r="H99" s="88" t="s">
        <v>2303</v>
      </c>
      <c r="I99" s="89">
        <v>0.79</v>
      </c>
      <c r="J99" s="88">
        <v>518</v>
      </c>
      <c r="K99" s="90">
        <v>3E-9</v>
      </c>
      <c r="M99" s="3" t="s">
        <v>2295</v>
      </c>
      <c r="N99" s="88">
        <v>86</v>
      </c>
      <c r="O99" s="89">
        <v>0.78</v>
      </c>
      <c r="P99" s="88">
        <v>371</v>
      </c>
      <c r="Q99" s="90">
        <v>7.0000000000000003E-19</v>
      </c>
      <c r="S99" s="3" t="s">
        <v>2295</v>
      </c>
      <c r="T99" s="88" t="s">
        <v>2341</v>
      </c>
      <c r="U99" s="89">
        <v>0.66</v>
      </c>
      <c r="V99" s="88">
        <v>307</v>
      </c>
      <c r="W99" s="90">
        <v>2.0000000000000001E-22</v>
      </c>
    </row>
    <row r="100" spans="1:23" x14ac:dyDescent="0.3">
      <c r="A100" s="3" t="s">
        <v>2297</v>
      </c>
      <c r="B100" s="96"/>
      <c r="C100" s="96"/>
      <c r="D100" s="96"/>
      <c r="E100" s="96"/>
      <c r="G100" s="3" t="s">
        <v>2297</v>
      </c>
      <c r="H100" s="96"/>
      <c r="I100" s="96"/>
      <c r="J100" s="96"/>
      <c r="K100" s="96"/>
      <c r="M100" s="3" t="s">
        <v>2297</v>
      </c>
      <c r="N100" s="96"/>
      <c r="O100" s="96"/>
      <c r="P100" s="96"/>
      <c r="Q100" s="96"/>
      <c r="S100" s="3" t="s">
        <v>2297</v>
      </c>
      <c r="T100" s="96"/>
      <c r="U100" s="96"/>
      <c r="V100" s="96"/>
      <c r="W100" s="96"/>
    </row>
    <row r="101" spans="1:23" x14ac:dyDescent="0.3">
      <c r="A101" s="3" t="s">
        <v>2298</v>
      </c>
      <c r="B101" s="88">
        <v>59</v>
      </c>
      <c r="C101" s="89">
        <v>0.82</v>
      </c>
      <c r="D101" s="88">
        <v>195</v>
      </c>
      <c r="E101" s="90">
        <v>6.9999999999999996E-10</v>
      </c>
      <c r="G101" s="3" t="s">
        <v>2298</v>
      </c>
      <c r="H101" s="88" t="s">
        <v>2291</v>
      </c>
      <c r="I101" s="89">
        <v>0.88</v>
      </c>
      <c r="J101" s="88">
        <v>412</v>
      </c>
      <c r="K101" s="90">
        <v>9.9999999999999994E-12</v>
      </c>
      <c r="M101" s="3" t="s">
        <v>2298</v>
      </c>
      <c r="N101" s="88" t="s">
        <v>2294</v>
      </c>
      <c r="O101" s="89">
        <v>0.94</v>
      </c>
      <c r="P101" s="88">
        <v>241</v>
      </c>
      <c r="Q101" s="90">
        <v>9.9999999999999995E-7</v>
      </c>
      <c r="S101" s="3" t="s">
        <v>2298</v>
      </c>
      <c r="T101" s="88" t="s">
        <v>2277</v>
      </c>
      <c r="U101" s="89">
        <v>0.66</v>
      </c>
      <c r="V101" s="88">
        <v>288</v>
      </c>
      <c r="W101" s="90">
        <v>2E-19</v>
      </c>
    </row>
    <row r="103" spans="1:23" x14ac:dyDescent="0.3">
      <c r="A103" s="3" t="s">
        <v>2302</v>
      </c>
      <c r="B103" s="88">
        <v>127</v>
      </c>
      <c r="C103" s="89">
        <v>0.65</v>
      </c>
      <c r="D103" s="88">
        <v>305</v>
      </c>
      <c r="E103" s="90">
        <v>5.0000000000000004E-31</v>
      </c>
      <c r="G103" s="3" t="s">
        <v>2302</v>
      </c>
      <c r="H103" s="88">
        <v>107</v>
      </c>
      <c r="I103" s="89">
        <v>0.73</v>
      </c>
      <c r="J103" s="88">
        <v>689</v>
      </c>
      <c r="K103" s="90">
        <v>9.9999999999999992E-25</v>
      </c>
      <c r="M103" s="3" t="s">
        <v>2302</v>
      </c>
      <c r="N103" s="88" t="s">
        <v>2303</v>
      </c>
      <c r="O103" s="89">
        <v>0.77</v>
      </c>
      <c r="P103" s="88">
        <v>232</v>
      </c>
      <c r="Q103" s="90">
        <v>2.0000000000000001E-9</v>
      </c>
      <c r="S103" s="3" t="s">
        <v>2302</v>
      </c>
      <c r="T103" s="88">
        <v>77</v>
      </c>
      <c r="U103" s="89">
        <v>0.7</v>
      </c>
      <c r="V103" s="88">
        <v>514</v>
      </c>
      <c r="W103" s="90">
        <v>1.0000000000000001E-15</v>
      </c>
    </row>
    <row r="104" spans="1:23" x14ac:dyDescent="0.3">
      <c r="A104" s="3" t="s">
        <v>2304</v>
      </c>
      <c r="B104" s="88">
        <v>297</v>
      </c>
      <c r="C104" s="89">
        <v>0.68</v>
      </c>
      <c r="D104" s="88">
        <v>536</v>
      </c>
      <c r="E104" s="90">
        <v>1.9999999999999999E-82</v>
      </c>
      <c r="G104" s="3" t="s">
        <v>2304</v>
      </c>
      <c r="H104" s="88">
        <v>181</v>
      </c>
      <c r="I104" s="89">
        <v>0.75</v>
      </c>
      <c r="J104" s="88">
        <v>865</v>
      </c>
      <c r="K104" s="90">
        <v>3.0000000000000002E-47</v>
      </c>
      <c r="M104" s="3" t="s">
        <v>2304</v>
      </c>
      <c r="N104" s="88" t="s">
        <v>2315</v>
      </c>
      <c r="O104" s="89">
        <v>0.66</v>
      </c>
      <c r="P104" s="88">
        <v>233</v>
      </c>
      <c r="Q104" s="90">
        <v>1.9999999999999999E-6</v>
      </c>
      <c r="S104" s="3" t="s">
        <v>2304</v>
      </c>
      <c r="T104" s="88">
        <v>86</v>
      </c>
      <c r="U104" s="89">
        <v>0.7</v>
      </c>
      <c r="V104" s="88">
        <v>110</v>
      </c>
      <c r="W104" s="90">
        <v>1.0000000000000001E-18</v>
      </c>
    </row>
    <row r="105" spans="1:23" x14ac:dyDescent="0.3">
      <c r="A105" s="3" t="s">
        <v>2306</v>
      </c>
      <c r="B105" s="96"/>
      <c r="C105" s="96"/>
      <c r="D105" s="96"/>
      <c r="E105" s="96"/>
      <c r="G105" s="3" t="s">
        <v>2306</v>
      </c>
      <c r="H105" s="96"/>
      <c r="I105" s="96"/>
      <c r="J105" s="96"/>
      <c r="K105" s="96"/>
      <c r="M105" s="3" t="s">
        <v>2306</v>
      </c>
      <c r="N105" s="96"/>
      <c r="O105" s="96"/>
      <c r="P105" s="96"/>
      <c r="Q105" s="96"/>
      <c r="S105" s="3" t="s">
        <v>2306</v>
      </c>
      <c r="T105" s="96"/>
      <c r="U105" s="96"/>
      <c r="V105" s="96"/>
      <c r="W105" s="96"/>
    </row>
    <row r="106" spans="1:23" x14ac:dyDescent="0.3">
      <c r="A106" s="3" t="s">
        <v>2307</v>
      </c>
      <c r="B106" s="88" t="s">
        <v>2327</v>
      </c>
      <c r="C106" s="89">
        <v>0.75</v>
      </c>
      <c r="D106" s="88">
        <v>148</v>
      </c>
      <c r="E106" s="90">
        <v>6E-9</v>
      </c>
      <c r="G106" s="3" t="s">
        <v>2307</v>
      </c>
      <c r="H106" s="88" t="s">
        <v>2327</v>
      </c>
      <c r="I106" s="89">
        <v>0.66</v>
      </c>
      <c r="J106" s="88">
        <v>1178</v>
      </c>
      <c r="K106" s="90">
        <v>1E-8</v>
      </c>
      <c r="M106" s="3" t="s">
        <v>2307</v>
      </c>
      <c r="N106" s="88" t="s">
        <v>2337</v>
      </c>
      <c r="O106" s="89">
        <v>0.74</v>
      </c>
      <c r="P106" s="88">
        <v>421</v>
      </c>
      <c r="Q106" s="90">
        <v>9.9999999999999998E-17</v>
      </c>
      <c r="S106" s="3" t="s">
        <v>2307</v>
      </c>
      <c r="T106" s="97"/>
      <c r="U106" s="98"/>
      <c r="V106" s="97"/>
      <c r="W106" s="105"/>
    </row>
    <row r="107" spans="1:23" x14ac:dyDescent="0.3">
      <c r="A107" s="3" t="s">
        <v>2309</v>
      </c>
      <c r="B107" s="88" t="s">
        <v>2288</v>
      </c>
      <c r="C107" s="89">
        <v>0.68</v>
      </c>
      <c r="D107" s="88">
        <v>172</v>
      </c>
      <c r="E107" s="90">
        <v>2.0000000000000002E-15</v>
      </c>
      <c r="G107" s="3" t="s">
        <v>2309</v>
      </c>
      <c r="H107" s="88">
        <v>86</v>
      </c>
      <c r="I107" s="89">
        <v>0.74</v>
      </c>
      <c r="J107" s="88">
        <v>728</v>
      </c>
      <c r="K107" s="90">
        <v>7.0000000000000003E-19</v>
      </c>
      <c r="M107" s="3" t="s">
        <v>2309</v>
      </c>
      <c r="N107" s="88">
        <v>138</v>
      </c>
      <c r="O107" s="89">
        <v>0.69</v>
      </c>
      <c r="P107" s="88">
        <v>369</v>
      </c>
      <c r="Q107" s="90">
        <v>4E-35</v>
      </c>
      <c r="S107" s="3" t="s">
        <v>2309</v>
      </c>
      <c r="T107" s="88">
        <v>118</v>
      </c>
      <c r="U107" s="106">
        <v>0.71</v>
      </c>
      <c r="V107" s="88">
        <v>416</v>
      </c>
      <c r="W107" s="90">
        <v>7.9999999999999995E-29</v>
      </c>
    </row>
    <row r="108" spans="1:23" x14ac:dyDescent="0.3">
      <c r="A108" s="3" t="s">
        <v>2313</v>
      </c>
      <c r="B108" s="88">
        <v>77</v>
      </c>
      <c r="C108" s="89">
        <v>0.83</v>
      </c>
      <c r="D108" s="88">
        <v>443</v>
      </c>
      <c r="E108" s="90">
        <v>2E-16</v>
      </c>
      <c r="G108" s="3" t="s">
        <v>2313</v>
      </c>
      <c r="H108" s="88">
        <v>118</v>
      </c>
      <c r="I108" s="89">
        <v>0.71</v>
      </c>
      <c r="J108" s="88">
        <v>898</v>
      </c>
      <c r="K108" s="90">
        <v>1.9999999999999999E-28</v>
      </c>
      <c r="M108" s="3" t="s">
        <v>2313</v>
      </c>
      <c r="N108" s="88" t="s">
        <v>2293</v>
      </c>
      <c r="O108" s="89">
        <v>0.74</v>
      </c>
      <c r="P108" s="88">
        <v>442</v>
      </c>
      <c r="Q108" s="90">
        <v>4.0000000000000003E-18</v>
      </c>
      <c r="S108" s="3" t="s">
        <v>2313</v>
      </c>
      <c r="T108" s="88">
        <v>116</v>
      </c>
      <c r="U108" s="89">
        <v>0.76</v>
      </c>
      <c r="V108" s="88">
        <v>322</v>
      </c>
      <c r="W108" s="90">
        <v>3.9999999999999999E-28</v>
      </c>
    </row>
    <row r="110" spans="1:23" x14ac:dyDescent="0.3">
      <c r="A110" s="3" t="s">
        <v>2314</v>
      </c>
      <c r="B110" s="88" t="s">
        <v>2330</v>
      </c>
      <c r="C110" s="89">
        <v>0.66</v>
      </c>
      <c r="D110" s="88">
        <v>256</v>
      </c>
      <c r="E110" s="90">
        <v>8.9999999999999994E-21</v>
      </c>
      <c r="G110" s="3" t="s">
        <v>2314</v>
      </c>
      <c r="H110" s="88" t="s">
        <v>2281</v>
      </c>
      <c r="I110" s="89">
        <v>0.66</v>
      </c>
      <c r="J110" s="88">
        <v>1071</v>
      </c>
      <c r="K110" s="90">
        <v>1E-10</v>
      </c>
      <c r="M110" s="3" t="s">
        <v>2314</v>
      </c>
      <c r="N110" s="97"/>
      <c r="O110" s="98"/>
      <c r="P110" s="97"/>
      <c r="Q110" s="105"/>
      <c r="S110" s="3" t="s">
        <v>2314</v>
      </c>
      <c r="T110" s="88">
        <v>41</v>
      </c>
      <c r="U110" s="89">
        <v>0.7</v>
      </c>
      <c r="V110" s="88">
        <v>302</v>
      </c>
      <c r="W110" s="90">
        <v>9.0000000000000006E-5</v>
      </c>
    </row>
    <row r="111" spans="1:23" x14ac:dyDescent="0.3">
      <c r="A111" s="3" t="s">
        <v>2316</v>
      </c>
      <c r="B111" s="88" t="s">
        <v>2341</v>
      </c>
      <c r="C111" s="89">
        <v>0.71</v>
      </c>
      <c r="D111" s="88">
        <v>192</v>
      </c>
      <c r="E111" s="90">
        <v>6.0000000000000001E-23</v>
      </c>
      <c r="G111" s="3" t="s">
        <v>2316</v>
      </c>
      <c r="H111" s="88" t="s">
        <v>2282</v>
      </c>
      <c r="I111" s="89">
        <v>0.73</v>
      </c>
      <c r="J111" s="88">
        <v>822</v>
      </c>
      <c r="K111" s="90">
        <v>4.0000000000000001E-10</v>
      </c>
      <c r="M111" s="3" t="s">
        <v>2316</v>
      </c>
      <c r="N111" s="97"/>
      <c r="O111" s="98"/>
      <c r="P111" s="97"/>
      <c r="Q111" s="105"/>
      <c r="S111" s="3" t="s">
        <v>2316</v>
      </c>
      <c r="T111" s="88" t="s">
        <v>2311</v>
      </c>
      <c r="U111" s="89">
        <v>0.77</v>
      </c>
      <c r="V111" s="88">
        <v>359</v>
      </c>
      <c r="W111" s="90">
        <v>5.0000000000000002E-14</v>
      </c>
    </row>
    <row r="112" spans="1:23" x14ac:dyDescent="0.3">
      <c r="A112" s="3" t="s">
        <v>2317</v>
      </c>
      <c r="B112" s="88">
        <v>125</v>
      </c>
      <c r="C112" s="89">
        <v>0.64</v>
      </c>
      <c r="D112" s="3">
        <v>311</v>
      </c>
      <c r="E112" s="90">
        <v>8.0000000000000007E-31</v>
      </c>
      <c r="G112" s="3" t="s">
        <v>2317</v>
      </c>
      <c r="H112" s="88" t="s">
        <v>2318</v>
      </c>
      <c r="I112" s="89">
        <v>0.77</v>
      </c>
      <c r="J112" s="88">
        <v>498</v>
      </c>
      <c r="K112" s="90">
        <v>5.9999999999999997E-18</v>
      </c>
      <c r="M112" s="3" t="s">
        <v>2317</v>
      </c>
      <c r="N112" s="97"/>
      <c r="O112" s="98"/>
      <c r="P112" s="97"/>
      <c r="Q112" s="105"/>
      <c r="S112" s="3" t="s">
        <v>2317</v>
      </c>
      <c r="T112" s="97"/>
      <c r="U112" s="97"/>
      <c r="V112" s="97"/>
      <c r="W112" s="97"/>
    </row>
    <row r="113" spans="1:23" x14ac:dyDescent="0.3">
      <c r="A113" s="3" t="s">
        <v>2319</v>
      </c>
      <c r="B113" s="96"/>
      <c r="C113" s="96"/>
      <c r="D113" s="96"/>
      <c r="E113" s="96"/>
      <c r="G113" s="3" t="s">
        <v>2319</v>
      </c>
      <c r="H113" s="96"/>
      <c r="I113" s="96"/>
      <c r="J113" s="96"/>
      <c r="K113" s="96"/>
      <c r="M113" s="3" t="s">
        <v>2319</v>
      </c>
      <c r="N113" s="96"/>
      <c r="O113" s="96"/>
      <c r="P113" s="96"/>
      <c r="Q113" s="96"/>
      <c r="S113" s="3" t="s">
        <v>2319</v>
      </c>
      <c r="T113" s="96"/>
      <c r="U113" s="96"/>
      <c r="V113" s="96"/>
      <c r="W113" s="96"/>
    </row>
    <row r="114" spans="1:23" x14ac:dyDescent="0.3">
      <c r="A114" s="3" t="s">
        <v>2320</v>
      </c>
      <c r="B114" s="88">
        <v>68</v>
      </c>
      <c r="C114" s="89">
        <v>0.79</v>
      </c>
      <c r="D114" s="88">
        <v>219</v>
      </c>
      <c r="E114" s="90">
        <v>7.0000000000000005E-14</v>
      </c>
      <c r="G114" s="3" t="s">
        <v>2320</v>
      </c>
      <c r="H114" s="88" t="s">
        <v>2282</v>
      </c>
      <c r="I114" s="89">
        <v>0.77</v>
      </c>
      <c r="J114" s="88">
        <v>573</v>
      </c>
      <c r="K114" s="90">
        <v>3E-10</v>
      </c>
      <c r="M114" s="3" t="s">
        <v>2320</v>
      </c>
      <c r="N114" s="88" t="s">
        <v>2311</v>
      </c>
      <c r="O114" s="89">
        <v>0.72</v>
      </c>
      <c r="P114" s="88">
        <v>216</v>
      </c>
      <c r="Q114" s="90">
        <v>2E-14</v>
      </c>
      <c r="S114" s="3" t="s">
        <v>2320</v>
      </c>
      <c r="T114" s="88">
        <v>114</v>
      </c>
      <c r="U114" s="89">
        <v>0.71</v>
      </c>
      <c r="V114" s="88">
        <v>297</v>
      </c>
      <c r="W114" s="90">
        <v>1E-27</v>
      </c>
    </row>
    <row r="115" spans="1:23" x14ac:dyDescent="0.3">
      <c r="A115" s="3" t="s">
        <v>2321</v>
      </c>
      <c r="B115" s="88">
        <v>111</v>
      </c>
      <c r="C115" s="89">
        <v>0.69</v>
      </c>
      <c r="D115" s="88">
        <v>345</v>
      </c>
      <c r="E115" s="90">
        <v>2.0000000000000001E-25</v>
      </c>
      <c r="G115" s="3" t="s">
        <v>2321</v>
      </c>
      <c r="H115" s="88" t="s">
        <v>2329</v>
      </c>
      <c r="I115" s="89">
        <v>0.69</v>
      </c>
      <c r="J115" s="88">
        <v>907</v>
      </c>
      <c r="K115" s="90">
        <v>2.0000000000000001E-18</v>
      </c>
      <c r="M115" s="3" t="s">
        <v>2321</v>
      </c>
      <c r="N115" s="88" t="s">
        <v>2300</v>
      </c>
      <c r="O115" s="89">
        <v>0.72</v>
      </c>
      <c r="P115" s="88">
        <v>416</v>
      </c>
      <c r="Q115" s="90">
        <v>1E-14</v>
      </c>
      <c r="S115" s="3" t="s">
        <v>2321</v>
      </c>
      <c r="T115" s="88">
        <v>141</v>
      </c>
      <c r="U115" s="89">
        <v>0.7</v>
      </c>
      <c r="V115" s="88">
        <v>402</v>
      </c>
      <c r="W115" s="90">
        <v>1.9999999999999999E-34</v>
      </c>
    </row>
    <row r="117" spans="1:23" x14ac:dyDescent="0.3">
      <c r="A117" s="3" t="s">
        <v>2322</v>
      </c>
      <c r="B117" s="88">
        <v>262</v>
      </c>
      <c r="C117" s="89">
        <v>0.68</v>
      </c>
      <c r="D117" s="88">
        <v>643</v>
      </c>
      <c r="E117" s="90">
        <v>6.0000000000000003E-72</v>
      </c>
      <c r="G117" s="3" t="s">
        <v>2322</v>
      </c>
      <c r="H117" s="88">
        <v>158</v>
      </c>
      <c r="I117" s="89">
        <v>0.75</v>
      </c>
      <c r="J117" s="88">
        <v>1063</v>
      </c>
      <c r="K117" s="90">
        <v>3.9999999999999997E-40</v>
      </c>
      <c r="M117" s="3" t="s">
        <v>2322</v>
      </c>
      <c r="N117" s="88">
        <v>68</v>
      </c>
      <c r="O117" s="89">
        <v>0.76</v>
      </c>
      <c r="P117" s="88">
        <v>405</v>
      </c>
      <c r="Q117" s="90">
        <v>2.0000000000000001E-13</v>
      </c>
      <c r="S117" s="3" t="s">
        <v>2322</v>
      </c>
      <c r="T117" s="88">
        <v>102</v>
      </c>
      <c r="U117" s="89">
        <v>0.73</v>
      </c>
      <c r="V117" s="88">
        <v>153</v>
      </c>
      <c r="W117" s="90">
        <v>1.9999999999999999E-23</v>
      </c>
    </row>
    <row r="118" spans="1:23" x14ac:dyDescent="0.3">
      <c r="A118" s="3" t="s">
        <v>2323</v>
      </c>
      <c r="B118" s="88">
        <v>329</v>
      </c>
      <c r="C118" s="89">
        <v>0.74</v>
      </c>
      <c r="D118" s="88">
        <v>604</v>
      </c>
      <c r="E118" s="90">
        <v>5.0000000000000001E-92</v>
      </c>
      <c r="G118" s="3" t="s">
        <v>2323</v>
      </c>
      <c r="H118" s="88">
        <v>170</v>
      </c>
      <c r="I118" s="89">
        <v>0.77</v>
      </c>
      <c r="J118" s="88">
        <v>1001</v>
      </c>
      <c r="K118" s="90">
        <v>6.9999999999999995E-44</v>
      </c>
      <c r="M118" s="3" t="s">
        <v>2323</v>
      </c>
      <c r="N118" s="88" t="s">
        <v>2282</v>
      </c>
      <c r="O118" s="89">
        <v>0.67</v>
      </c>
      <c r="P118" s="88">
        <v>410</v>
      </c>
      <c r="Q118" s="90">
        <v>4.0000000000000001E-10</v>
      </c>
      <c r="S118" s="3" t="s">
        <v>2323</v>
      </c>
      <c r="T118" s="88">
        <v>113</v>
      </c>
      <c r="U118" s="89">
        <v>0.72</v>
      </c>
      <c r="V118" s="88">
        <v>258</v>
      </c>
      <c r="W118" s="90">
        <v>1E-26</v>
      </c>
    </row>
    <row r="119" spans="1:23" x14ac:dyDescent="0.3">
      <c r="A119" s="3" t="s">
        <v>2325</v>
      </c>
      <c r="B119" s="88">
        <v>206</v>
      </c>
      <c r="C119" s="89">
        <v>0.67</v>
      </c>
      <c r="D119" s="88">
        <v>280</v>
      </c>
      <c r="E119" s="90">
        <v>9.9999999999999999E-56</v>
      </c>
      <c r="G119" s="3" t="s">
        <v>2325</v>
      </c>
      <c r="H119" s="88">
        <v>165</v>
      </c>
      <c r="I119" s="89">
        <v>0.69</v>
      </c>
      <c r="J119" s="88">
        <v>701</v>
      </c>
      <c r="K119" s="90">
        <v>9.0000000000000005E-43</v>
      </c>
      <c r="M119" s="3" t="s">
        <v>2325</v>
      </c>
      <c r="N119" s="88" t="s">
        <v>2303</v>
      </c>
      <c r="O119" s="89">
        <v>0.73</v>
      </c>
      <c r="P119" s="88">
        <v>257</v>
      </c>
      <c r="Q119" s="90">
        <v>4.0000000000000001E-10</v>
      </c>
      <c r="S119" s="3" t="s">
        <v>2325</v>
      </c>
      <c r="T119" s="88" t="s">
        <v>2288</v>
      </c>
      <c r="U119" s="89">
        <v>0.65</v>
      </c>
      <c r="V119" s="88">
        <v>238</v>
      </c>
      <c r="W119" s="90">
        <v>2.9999999999999998E-15</v>
      </c>
    </row>
    <row r="120" spans="1:23" x14ac:dyDescent="0.3">
      <c r="A120" s="3" t="s">
        <v>2326</v>
      </c>
      <c r="B120" s="97"/>
      <c r="C120" s="98"/>
      <c r="D120" s="97"/>
      <c r="E120" s="105"/>
      <c r="G120" s="3" t="s">
        <v>2326</v>
      </c>
      <c r="H120" s="88" t="s">
        <v>2300</v>
      </c>
      <c r="I120" s="89">
        <v>0.71</v>
      </c>
      <c r="J120" s="88">
        <v>340</v>
      </c>
      <c r="K120" s="90">
        <v>9.0000000000000003E-16</v>
      </c>
      <c r="M120" s="3" t="s">
        <v>2326</v>
      </c>
      <c r="N120" s="88" t="s">
        <v>2305</v>
      </c>
      <c r="O120" s="89">
        <v>0.79</v>
      </c>
      <c r="P120" s="88">
        <v>171</v>
      </c>
      <c r="Q120" s="90">
        <v>3.9999999999999998E-20</v>
      </c>
      <c r="S120" s="3" t="s">
        <v>2326</v>
      </c>
      <c r="T120" s="88">
        <v>122</v>
      </c>
      <c r="U120" s="89">
        <v>0.69</v>
      </c>
      <c r="V120" s="88">
        <v>339</v>
      </c>
      <c r="W120" s="90">
        <v>4.9999999999999997E-30</v>
      </c>
    </row>
    <row r="121" spans="1:23" x14ac:dyDescent="0.3">
      <c r="A121" s="3" t="s">
        <v>2328</v>
      </c>
      <c r="B121" s="88" t="s">
        <v>2293</v>
      </c>
      <c r="C121" s="89">
        <v>0.68</v>
      </c>
      <c r="D121" s="88">
        <v>199</v>
      </c>
      <c r="E121" s="90">
        <v>4.0000000000000003E-18</v>
      </c>
      <c r="G121" s="3" t="s">
        <v>2328</v>
      </c>
      <c r="H121" s="88" t="s">
        <v>2341</v>
      </c>
      <c r="I121" s="89">
        <v>0.7</v>
      </c>
      <c r="J121" s="88">
        <v>791</v>
      </c>
      <c r="K121" s="90">
        <v>1E-22</v>
      </c>
      <c r="M121" s="3" t="s">
        <v>2328</v>
      </c>
      <c r="N121" s="88">
        <v>127</v>
      </c>
      <c r="O121" s="89">
        <v>0.68</v>
      </c>
      <c r="P121" s="88">
        <v>409</v>
      </c>
      <c r="Q121" s="90">
        <v>8.0000000000000004E-32</v>
      </c>
      <c r="S121" s="3" t="s">
        <v>2328</v>
      </c>
      <c r="T121" s="88">
        <v>163</v>
      </c>
      <c r="U121" s="89">
        <v>0.68</v>
      </c>
      <c r="V121" s="88">
        <v>322</v>
      </c>
      <c r="W121" s="90">
        <v>2.0000000000000001E-42</v>
      </c>
    </row>
    <row r="122" spans="1:23" x14ac:dyDescent="0.3">
      <c r="A122" s="3" t="s">
        <v>2331</v>
      </c>
      <c r="B122" s="96"/>
      <c r="C122" s="96"/>
      <c r="D122" s="96"/>
      <c r="E122" s="96"/>
      <c r="G122" s="3" t="s">
        <v>2331</v>
      </c>
      <c r="H122" s="96"/>
      <c r="I122" s="96"/>
      <c r="J122" s="96"/>
      <c r="K122" s="96"/>
      <c r="M122" s="3" t="s">
        <v>2331</v>
      </c>
      <c r="N122" s="96"/>
      <c r="O122" s="96"/>
      <c r="P122" s="96"/>
      <c r="Q122" s="96"/>
      <c r="S122" s="3" t="s">
        <v>2331</v>
      </c>
      <c r="T122" s="96"/>
      <c r="U122" s="96"/>
      <c r="V122" s="96"/>
      <c r="W122" s="9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18"/>
  <sheetViews>
    <sheetView workbookViewId="0">
      <selection activeCell="D5" sqref="D5"/>
    </sheetView>
  </sheetViews>
  <sheetFormatPr baseColWidth="10" defaultColWidth="8.81640625" defaultRowHeight="14.5" x14ac:dyDescent="0.35"/>
  <cols>
    <col min="1" max="1" width="30" customWidth="1"/>
    <col min="3" max="3" width="11.453125" customWidth="1"/>
    <col min="5" max="5" width="10.81640625" customWidth="1"/>
    <col min="7" max="7" width="11.453125" customWidth="1"/>
    <col min="9" max="9" width="10.453125" customWidth="1"/>
    <col min="11" max="11" width="11.7265625" customWidth="1"/>
    <col min="13" max="13" width="11.453125" customWidth="1"/>
  </cols>
  <sheetData>
    <row r="1" spans="1:16" x14ac:dyDescent="0.35">
      <c r="A1" s="3" t="s">
        <v>2345</v>
      </c>
      <c r="B1" s="3"/>
      <c r="C1" s="3"/>
      <c r="D1" s="3"/>
      <c r="E1" s="3"/>
      <c r="F1" s="3"/>
      <c r="G1" s="3"/>
      <c r="H1" s="3"/>
      <c r="I1" s="3"/>
      <c r="J1" s="3"/>
      <c r="K1" s="3"/>
      <c r="L1" s="3"/>
      <c r="M1" s="3"/>
      <c r="N1" s="1418"/>
      <c r="O1" s="1418"/>
      <c r="P1" s="1418"/>
    </row>
    <row r="2" spans="1:16" x14ac:dyDescent="0.35">
      <c r="A2" s="3"/>
      <c r="B2" s="3"/>
      <c r="C2" s="3"/>
      <c r="D2" s="3"/>
      <c r="E2" s="3"/>
      <c r="F2" s="3"/>
      <c r="G2" s="3"/>
      <c r="H2" s="3"/>
      <c r="I2" s="3"/>
      <c r="J2" s="3"/>
      <c r="K2" s="3"/>
      <c r="L2" s="3"/>
      <c r="M2" s="3"/>
      <c r="N2" s="1418"/>
      <c r="O2" s="1418"/>
      <c r="P2" s="1418"/>
    </row>
    <row r="3" spans="1:16" x14ac:dyDescent="0.35">
      <c r="A3" s="3"/>
      <c r="B3" s="1462" t="s">
        <v>144</v>
      </c>
      <c r="C3" s="1462"/>
      <c r="D3" s="1462" t="s">
        <v>145</v>
      </c>
      <c r="E3" s="1462"/>
      <c r="F3" s="1462" t="s">
        <v>146</v>
      </c>
      <c r="G3" s="1462"/>
      <c r="H3" s="1462" t="s">
        <v>147</v>
      </c>
      <c r="I3" s="1462"/>
      <c r="J3" s="1462" t="s">
        <v>148</v>
      </c>
      <c r="K3" s="1462"/>
      <c r="L3" s="1462" t="s">
        <v>149</v>
      </c>
      <c r="M3" s="1462"/>
      <c r="N3" s="1418"/>
      <c r="O3" s="1418"/>
      <c r="P3" s="1418"/>
    </row>
    <row r="4" spans="1:16" x14ac:dyDescent="0.35">
      <c r="A4" s="3"/>
      <c r="B4" s="3" t="s">
        <v>2346</v>
      </c>
      <c r="C4" s="3" t="s">
        <v>2347</v>
      </c>
      <c r="D4" s="3" t="s">
        <v>2346</v>
      </c>
      <c r="E4" s="3" t="s">
        <v>2347</v>
      </c>
      <c r="F4" s="3" t="s">
        <v>2346</v>
      </c>
      <c r="G4" s="3" t="s">
        <v>2347</v>
      </c>
      <c r="H4" s="3" t="s">
        <v>2346</v>
      </c>
      <c r="I4" s="3" t="s">
        <v>2347</v>
      </c>
      <c r="J4" s="3" t="s">
        <v>2346</v>
      </c>
      <c r="K4" s="3" t="s">
        <v>2347</v>
      </c>
      <c r="L4" s="3" t="s">
        <v>2346</v>
      </c>
      <c r="M4" s="3" t="s">
        <v>2347</v>
      </c>
      <c r="N4" s="1418"/>
      <c r="O4" s="1418"/>
      <c r="P4" s="1418"/>
    </row>
    <row r="5" spans="1:16" x14ac:dyDescent="0.35">
      <c r="A5" s="3" t="s">
        <v>2246</v>
      </c>
      <c r="B5" s="3">
        <v>50</v>
      </c>
      <c r="C5" s="3">
        <v>4364</v>
      </c>
      <c r="D5" s="3">
        <v>40</v>
      </c>
      <c r="E5" s="3">
        <v>5963</v>
      </c>
      <c r="F5" s="7">
        <v>60</v>
      </c>
      <c r="G5" s="3">
        <v>2237</v>
      </c>
      <c r="H5" s="223"/>
      <c r="I5" s="223"/>
      <c r="J5" s="223"/>
      <c r="K5" s="223"/>
      <c r="L5" s="7">
        <v>64</v>
      </c>
      <c r="M5" s="3">
        <v>1784</v>
      </c>
      <c r="N5" s="1418"/>
      <c r="O5" s="223"/>
      <c r="P5" s="1418" t="s">
        <v>152</v>
      </c>
    </row>
    <row r="6" spans="1:16" x14ac:dyDescent="0.35">
      <c r="A6" s="3" t="s">
        <v>2348</v>
      </c>
      <c r="B6" s="3">
        <v>52</v>
      </c>
      <c r="C6" s="3">
        <v>4704</v>
      </c>
      <c r="D6" s="3">
        <v>50</v>
      </c>
      <c r="E6" s="3">
        <v>2670</v>
      </c>
      <c r="F6" s="3">
        <v>51</v>
      </c>
      <c r="G6" s="3">
        <v>4023</v>
      </c>
      <c r="H6" s="223"/>
      <c r="I6" s="223"/>
      <c r="J6" s="223"/>
      <c r="K6" s="223"/>
      <c r="L6" s="7">
        <v>55</v>
      </c>
      <c r="M6" s="3">
        <v>1812</v>
      </c>
      <c r="N6" s="1418"/>
      <c r="O6" s="226"/>
      <c r="P6" s="1418" t="s">
        <v>153</v>
      </c>
    </row>
    <row r="7" spans="1:16" x14ac:dyDescent="0.35">
      <c r="A7" s="3" t="s">
        <v>2349</v>
      </c>
      <c r="B7" s="7">
        <v>69</v>
      </c>
      <c r="C7" s="3">
        <v>2047</v>
      </c>
      <c r="D7" s="7">
        <v>67</v>
      </c>
      <c r="E7" s="3">
        <v>1257</v>
      </c>
      <c r="F7" s="7">
        <v>66</v>
      </c>
      <c r="G7" s="3">
        <v>1278</v>
      </c>
      <c r="H7" s="3">
        <v>41</v>
      </c>
      <c r="I7" s="3">
        <v>1113</v>
      </c>
      <c r="J7" s="223"/>
      <c r="K7" s="223"/>
      <c r="L7" s="223"/>
      <c r="M7" s="223"/>
      <c r="N7" s="1418"/>
      <c r="O7" s="25"/>
      <c r="P7" s="1418" t="s">
        <v>154</v>
      </c>
    </row>
    <row r="8" spans="1:16" x14ac:dyDescent="0.35">
      <c r="A8" s="3" t="s">
        <v>2350</v>
      </c>
      <c r="B8" s="7">
        <v>59</v>
      </c>
      <c r="C8" s="3">
        <v>1173</v>
      </c>
      <c r="D8" s="7">
        <v>60</v>
      </c>
      <c r="E8" s="3">
        <v>885</v>
      </c>
      <c r="F8" s="7">
        <v>67</v>
      </c>
      <c r="G8" s="3">
        <v>999</v>
      </c>
      <c r="H8" s="3">
        <v>43</v>
      </c>
      <c r="I8" s="3">
        <v>1218</v>
      </c>
      <c r="J8" s="223"/>
      <c r="K8" s="223"/>
      <c r="L8" s="223"/>
      <c r="M8" s="223"/>
      <c r="N8" s="1418"/>
      <c r="O8" s="228"/>
      <c r="P8" s="1418" t="s">
        <v>2351</v>
      </c>
    </row>
    <row r="9" spans="1:16" x14ac:dyDescent="0.35">
      <c r="A9" s="3" t="s">
        <v>2352</v>
      </c>
      <c r="B9" s="3">
        <v>52</v>
      </c>
      <c r="C9" s="3">
        <v>1173</v>
      </c>
      <c r="D9" s="3">
        <v>50</v>
      </c>
      <c r="E9" s="3">
        <v>1209</v>
      </c>
      <c r="F9" s="3">
        <v>44</v>
      </c>
      <c r="G9" s="3">
        <v>1122</v>
      </c>
      <c r="H9" s="3">
        <v>40</v>
      </c>
      <c r="I9" s="3">
        <v>987</v>
      </c>
      <c r="J9" s="223"/>
      <c r="K9" s="223"/>
      <c r="L9" s="3">
        <v>46</v>
      </c>
      <c r="M9" s="3">
        <v>1152</v>
      </c>
      <c r="N9" s="1418"/>
      <c r="O9" s="1418"/>
      <c r="P9" s="1418"/>
    </row>
    <row r="10" spans="1:16" x14ac:dyDescent="0.35">
      <c r="A10" s="3" t="s">
        <v>2353</v>
      </c>
      <c r="B10" s="3">
        <v>53</v>
      </c>
      <c r="C10" s="3">
        <v>975</v>
      </c>
      <c r="D10" s="3">
        <v>46</v>
      </c>
      <c r="E10" s="3">
        <v>732</v>
      </c>
      <c r="F10" s="7">
        <v>62</v>
      </c>
      <c r="G10" s="3">
        <v>1119</v>
      </c>
      <c r="H10" s="3">
        <v>37</v>
      </c>
      <c r="I10" s="3">
        <v>3045</v>
      </c>
      <c r="J10" s="223"/>
      <c r="K10" s="223"/>
      <c r="L10" s="7">
        <v>69</v>
      </c>
      <c r="M10" s="3">
        <v>1020</v>
      </c>
      <c r="N10" s="1418"/>
      <c r="O10" s="1418"/>
      <c r="P10" s="1418"/>
    </row>
    <row r="11" spans="1:16" x14ac:dyDescent="0.35">
      <c r="A11" s="3" t="s">
        <v>2354</v>
      </c>
      <c r="B11" s="3">
        <v>50</v>
      </c>
      <c r="C11" s="3">
        <v>1176</v>
      </c>
      <c r="D11" s="7">
        <v>65</v>
      </c>
      <c r="E11" s="3">
        <v>774</v>
      </c>
      <c r="F11" s="7">
        <v>64</v>
      </c>
      <c r="G11" s="3">
        <v>308</v>
      </c>
      <c r="H11" s="3">
        <v>41</v>
      </c>
      <c r="I11" s="3">
        <v>375</v>
      </c>
      <c r="J11" s="223"/>
      <c r="K11" s="223"/>
      <c r="L11" s="25"/>
      <c r="M11" s="25"/>
      <c r="N11" s="1418"/>
      <c r="O11" s="1418"/>
      <c r="P11" s="1418"/>
    </row>
    <row r="12" spans="1:16" x14ac:dyDescent="0.35">
      <c r="A12" s="3" t="s">
        <v>2355</v>
      </c>
      <c r="B12" s="3">
        <v>41</v>
      </c>
      <c r="C12" s="3">
        <v>4275</v>
      </c>
      <c r="D12" s="3">
        <v>55</v>
      </c>
      <c r="E12" s="3">
        <v>1547</v>
      </c>
      <c r="F12" s="3">
        <v>47</v>
      </c>
      <c r="G12" s="3">
        <v>231</v>
      </c>
      <c r="H12" s="3">
        <v>50</v>
      </c>
      <c r="I12" s="3">
        <v>633</v>
      </c>
      <c r="J12" s="223"/>
      <c r="K12" s="223"/>
      <c r="L12" s="7">
        <v>58</v>
      </c>
      <c r="M12" s="3">
        <v>1086</v>
      </c>
      <c r="N12" s="1418"/>
      <c r="O12" s="1418"/>
      <c r="P12" s="1418"/>
    </row>
    <row r="13" spans="1:16" x14ac:dyDescent="0.35">
      <c r="A13" s="3" t="s">
        <v>2356</v>
      </c>
      <c r="B13" s="3">
        <v>45</v>
      </c>
      <c r="C13" s="3">
        <v>1886</v>
      </c>
      <c r="D13" s="3">
        <v>55</v>
      </c>
      <c r="E13" s="3">
        <v>1590</v>
      </c>
      <c r="F13" s="223"/>
      <c r="G13" s="223"/>
      <c r="H13" s="227">
        <v>52</v>
      </c>
      <c r="I13" s="227">
        <v>927</v>
      </c>
      <c r="J13" s="3">
        <v>48</v>
      </c>
      <c r="K13" s="3">
        <v>1591</v>
      </c>
      <c r="L13" s="3">
        <v>51</v>
      </c>
      <c r="M13" s="3">
        <v>1185</v>
      </c>
      <c r="N13" s="1418"/>
      <c r="O13" s="1418"/>
      <c r="P13" s="1418"/>
    </row>
    <row r="14" spans="1:16" x14ac:dyDescent="0.35">
      <c r="A14" s="3" t="s">
        <v>2357</v>
      </c>
      <c r="B14" s="3">
        <v>39</v>
      </c>
      <c r="C14" s="3">
        <v>3599</v>
      </c>
      <c r="D14" s="3">
        <v>49</v>
      </c>
      <c r="E14" s="3">
        <v>1767</v>
      </c>
      <c r="F14" s="223"/>
      <c r="G14" s="223"/>
      <c r="H14" s="3">
        <v>34</v>
      </c>
      <c r="I14" s="3">
        <v>3162</v>
      </c>
      <c r="J14" s="3">
        <v>37</v>
      </c>
      <c r="K14" s="3">
        <v>4899</v>
      </c>
      <c r="L14" s="3">
        <v>50</v>
      </c>
      <c r="M14" s="3">
        <v>3889</v>
      </c>
      <c r="N14" s="1418"/>
      <c r="O14" s="1418"/>
      <c r="P14" s="1418"/>
    </row>
    <row r="15" spans="1:16" x14ac:dyDescent="0.35">
      <c r="A15" s="3" t="s">
        <v>2358</v>
      </c>
      <c r="B15" s="3">
        <v>42</v>
      </c>
      <c r="C15" s="3">
        <v>1173</v>
      </c>
      <c r="D15" s="3">
        <v>37</v>
      </c>
      <c r="E15" s="3">
        <v>5763</v>
      </c>
      <c r="F15" s="3">
        <v>44</v>
      </c>
      <c r="G15" s="3">
        <v>1164</v>
      </c>
      <c r="H15" s="224"/>
      <c r="I15" s="224"/>
      <c r="J15" s="3">
        <v>43</v>
      </c>
      <c r="K15" s="3">
        <v>1110</v>
      </c>
      <c r="L15" s="3">
        <v>50</v>
      </c>
      <c r="M15" s="3">
        <v>1906</v>
      </c>
      <c r="N15" s="1418"/>
      <c r="O15" s="1418"/>
      <c r="P15" s="1418"/>
    </row>
    <row r="16" spans="1:16" x14ac:dyDescent="0.35">
      <c r="A16" s="3" t="s">
        <v>2359</v>
      </c>
      <c r="B16" s="3">
        <v>53</v>
      </c>
      <c r="C16" s="3">
        <v>1176</v>
      </c>
      <c r="D16" s="3">
        <v>51</v>
      </c>
      <c r="E16" s="3">
        <v>1239</v>
      </c>
      <c r="F16" s="7">
        <v>61</v>
      </c>
      <c r="G16" s="3">
        <v>1236</v>
      </c>
      <c r="H16" s="3">
        <v>50</v>
      </c>
      <c r="I16" s="3">
        <v>812</v>
      </c>
      <c r="J16" s="3">
        <v>50</v>
      </c>
      <c r="K16" s="3">
        <v>1155</v>
      </c>
      <c r="L16" s="225"/>
      <c r="M16" s="225"/>
      <c r="N16" s="1418"/>
      <c r="O16" s="1418"/>
      <c r="P16" s="1418"/>
    </row>
    <row r="17" spans="1:13" x14ac:dyDescent="0.35">
      <c r="A17" s="3" t="s">
        <v>2360</v>
      </c>
      <c r="B17" s="7">
        <v>60</v>
      </c>
      <c r="C17" s="3">
        <v>1296</v>
      </c>
      <c r="D17" s="7">
        <v>69</v>
      </c>
      <c r="E17" s="3">
        <v>1197</v>
      </c>
      <c r="F17" s="225"/>
      <c r="G17" s="225"/>
      <c r="H17" s="7">
        <v>60</v>
      </c>
      <c r="I17" s="3">
        <v>1578</v>
      </c>
      <c r="J17" s="7">
        <v>67</v>
      </c>
      <c r="K17" s="3">
        <v>1227</v>
      </c>
      <c r="L17" s="225"/>
      <c r="M17" s="225"/>
    </row>
    <row r="18" spans="1:13" x14ac:dyDescent="0.35">
      <c r="A18" s="3" t="s">
        <v>2361</v>
      </c>
      <c r="B18" s="226"/>
      <c r="C18" s="226"/>
      <c r="D18" s="3">
        <v>50</v>
      </c>
      <c r="E18" s="3">
        <v>1862</v>
      </c>
      <c r="F18" s="225"/>
      <c r="G18" s="225"/>
      <c r="H18" s="3">
        <v>43</v>
      </c>
      <c r="I18" s="3">
        <v>3684</v>
      </c>
      <c r="J18" s="225"/>
      <c r="K18" s="225"/>
      <c r="L18" s="225"/>
      <c r="M18" s="225"/>
    </row>
  </sheetData>
  <mergeCells count="6">
    <mergeCell ref="L3:M3"/>
    <mergeCell ref="B3:C3"/>
    <mergeCell ref="D3:E3"/>
    <mergeCell ref="F3:G3"/>
    <mergeCell ref="H3:I3"/>
    <mergeCell ref="J3:K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7"/>
  <sheetViews>
    <sheetView workbookViewId="0"/>
  </sheetViews>
  <sheetFormatPr baseColWidth="10" defaultColWidth="8.81640625" defaultRowHeight="14" x14ac:dyDescent="0.3"/>
  <cols>
    <col min="1" max="1" width="21.26953125" style="3" customWidth="1"/>
    <col min="2" max="2" width="26.7265625" style="3" customWidth="1"/>
    <col min="3" max="3" width="17" style="3" customWidth="1"/>
    <col min="4" max="4" width="19.453125" style="3" customWidth="1"/>
    <col min="5" max="5" width="12.453125" style="3" customWidth="1"/>
    <col min="6" max="6" width="14.453125" style="3" customWidth="1"/>
    <col min="7" max="7" width="101.81640625" style="3" customWidth="1"/>
    <col min="8" max="8" width="24" style="3" customWidth="1"/>
    <col min="9" max="9" width="26.453125" style="3" customWidth="1"/>
    <col min="10" max="16384" width="8.81640625" style="3"/>
  </cols>
  <sheetData>
    <row r="1" spans="1:8" x14ac:dyDescent="0.3">
      <c r="A1" s="3" t="s">
        <v>2362</v>
      </c>
    </row>
    <row r="3" spans="1:8" ht="15.5" x14ac:dyDescent="0.35">
      <c r="A3" s="80" t="s">
        <v>2363</v>
      </c>
      <c r="B3" s="81" t="s">
        <v>1788</v>
      </c>
      <c r="C3" s="82" t="s">
        <v>2364</v>
      </c>
      <c r="D3" s="82" t="s">
        <v>167</v>
      </c>
      <c r="E3" s="82" t="s">
        <v>1790</v>
      </c>
      <c r="F3" s="83" t="s">
        <v>2365</v>
      </c>
      <c r="G3" s="83" t="s">
        <v>1791</v>
      </c>
      <c r="H3" s="86" t="s">
        <v>2366</v>
      </c>
    </row>
    <row r="4" spans="1:8" ht="15.5" x14ac:dyDescent="0.35">
      <c r="A4" s="39" t="s">
        <v>867</v>
      </c>
      <c r="B4" s="39" t="s">
        <v>680</v>
      </c>
      <c r="C4" s="39">
        <v>27</v>
      </c>
      <c r="D4" s="39" t="s">
        <v>868</v>
      </c>
      <c r="E4" s="39">
        <v>2</v>
      </c>
      <c r="F4" s="38">
        <v>8763</v>
      </c>
      <c r="G4" s="72" t="s">
        <v>2367</v>
      </c>
    </row>
    <row r="5" spans="1:8" ht="15.5" x14ac:dyDescent="0.35">
      <c r="A5" s="72" t="s">
        <v>2368</v>
      </c>
      <c r="B5" s="72" t="s">
        <v>2369</v>
      </c>
      <c r="C5" s="43">
        <v>49</v>
      </c>
      <c r="D5" s="72" t="s">
        <v>2370</v>
      </c>
      <c r="E5" s="39">
        <v>4</v>
      </c>
      <c r="F5" s="43">
        <v>10584</v>
      </c>
      <c r="G5" s="72" t="s">
        <v>2371</v>
      </c>
      <c r="H5" s="3" t="s">
        <v>2372</v>
      </c>
    </row>
    <row r="6" spans="1:8" ht="15.5" x14ac:dyDescent="0.35">
      <c r="A6" s="24" t="s">
        <v>869</v>
      </c>
      <c r="B6" s="84" t="s">
        <v>2373</v>
      </c>
      <c r="C6" s="24">
        <v>27</v>
      </c>
      <c r="D6" s="24" t="s">
        <v>870</v>
      </c>
      <c r="E6" s="138">
        <v>5</v>
      </c>
      <c r="F6" s="43">
        <v>6988</v>
      </c>
      <c r="G6" s="24" t="s">
        <v>2374</v>
      </c>
    </row>
    <row r="7" spans="1:8" ht="15.5" x14ac:dyDescent="0.35">
      <c r="A7" s="31" t="s">
        <v>1354</v>
      </c>
      <c r="B7" s="84" t="s">
        <v>2375</v>
      </c>
      <c r="C7" s="43">
        <v>10</v>
      </c>
      <c r="D7" s="30" t="s">
        <v>2376</v>
      </c>
      <c r="E7" s="39">
        <v>5</v>
      </c>
      <c r="F7" s="43">
        <v>21055</v>
      </c>
      <c r="G7" s="30" t="s">
        <v>2377</v>
      </c>
    </row>
    <row r="8" spans="1:8" ht="15.5" x14ac:dyDescent="0.35">
      <c r="A8" s="85" t="s">
        <v>1356</v>
      </c>
      <c r="B8" s="39" t="s">
        <v>2378</v>
      </c>
      <c r="C8" s="43">
        <v>10</v>
      </c>
      <c r="D8" s="72" t="s">
        <v>1357</v>
      </c>
      <c r="E8" s="39">
        <v>3</v>
      </c>
      <c r="F8" s="43">
        <v>14908</v>
      </c>
      <c r="G8" s="1" t="s">
        <v>2379</v>
      </c>
    </row>
    <row r="12" spans="1:8" ht="15.5" x14ac:dyDescent="0.35">
      <c r="A12" s="81" t="s">
        <v>1788</v>
      </c>
      <c r="B12" s="71" t="s">
        <v>2380</v>
      </c>
      <c r="C12" s="71" t="s">
        <v>2381</v>
      </c>
      <c r="D12" s="71" t="s">
        <v>167</v>
      </c>
      <c r="E12" s="71" t="s">
        <v>1790</v>
      </c>
      <c r="F12" s="71" t="s">
        <v>2365</v>
      </c>
      <c r="G12" s="71" t="s">
        <v>1791</v>
      </c>
    </row>
    <row r="13" spans="1:8" ht="15.5" x14ac:dyDescent="0.35">
      <c r="A13" s="39" t="s">
        <v>680</v>
      </c>
      <c r="B13" s="137" t="s">
        <v>2382</v>
      </c>
      <c r="C13" s="72" t="s">
        <v>2383</v>
      </c>
      <c r="D13" s="72" t="s">
        <v>2384</v>
      </c>
      <c r="E13" s="39">
        <v>3</v>
      </c>
      <c r="F13" s="43">
        <v>5510</v>
      </c>
      <c r="G13" s="72" t="s">
        <v>2385</v>
      </c>
    </row>
    <row r="14" spans="1:8" ht="15.5" x14ac:dyDescent="0.35">
      <c r="A14" s="72" t="s">
        <v>775</v>
      </c>
      <c r="B14" s="137" t="s">
        <v>2386</v>
      </c>
      <c r="C14" s="72" t="s">
        <v>2387</v>
      </c>
      <c r="D14" s="72" t="s">
        <v>2388</v>
      </c>
      <c r="E14" s="39">
        <v>5</v>
      </c>
      <c r="F14" s="43">
        <v>10662</v>
      </c>
      <c r="G14" s="72" t="s">
        <v>2389</v>
      </c>
    </row>
    <row r="15" spans="1:8" ht="15.5" x14ac:dyDescent="0.35">
      <c r="A15" s="84" t="s">
        <v>2373</v>
      </c>
      <c r="B15" s="137" t="s">
        <v>2390</v>
      </c>
      <c r="C15" s="72" t="s">
        <v>2391</v>
      </c>
      <c r="D15" s="72" t="s">
        <v>2392</v>
      </c>
      <c r="E15" s="39">
        <v>4</v>
      </c>
      <c r="F15" s="43">
        <v>7180</v>
      </c>
      <c r="G15" s="72" t="s">
        <v>2393</v>
      </c>
    </row>
    <row r="16" spans="1:8" ht="15.5" x14ac:dyDescent="0.35">
      <c r="A16" s="84" t="s">
        <v>2375</v>
      </c>
      <c r="B16" s="137" t="s">
        <v>2394</v>
      </c>
      <c r="C16" s="72" t="s">
        <v>2395</v>
      </c>
      <c r="D16" s="72" t="s">
        <v>2396</v>
      </c>
      <c r="E16" s="39">
        <v>3</v>
      </c>
      <c r="F16" s="43">
        <v>1505</v>
      </c>
      <c r="G16" s="72" t="s">
        <v>2389</v>
      </c>
    </row>
    <row r="17" spans="1:7" ht="15.5" x14ac:dyDescent="0.35">
      <c r="A17" s="39" t="s">
        <v>2378</v>
      </c>
      <c r="B17" s="137" t="s">
        <v>2397</v>
      </c>
      <c r="C17" s="72" t="s">
        <v>2398</v>
      </c>
      <c r="D17" s="72" t="s">
        <v>2399</v>
      </c>
      <c r="E17" s="39">
        <v>4</v>
      </c>
      <c r="F17" s="43">
        <v>1105</v>
      </c>
      <c r="G17" s="72" t="s">
        <v>2389</v>
      </c>
    </row>
  </sheetData>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68"/>
  <sheetViews>
    <sheetView workbookViewId="0">
      <selection activeCell="G2" sqref="G2"/>
    </sheetView>
  </sheetViews>
  <sheetFormatPr baseColWidth="10" defaultColWidth="8.81640625" defaultRowHeight="14" x14ac:dyDescent="0.3"/>
  <cols>
    <col min="1" max="16384" width="8.81640625" style="3"/>
  </cols>
  <sheetData>
    <row r="1" spans="1:3" x14ac:dyDescent="0.3">
      <c r="A1" s="7" t="s">
        <v>2400</v>
      </c>
    </row>
    <row r="2" spans="1:3" x14ac:dyDescent="0.3">
      <c r="A2" s="217" t="s">
        <v>2401</v>
      </c>
    </row>
    <row r="3" spans="1:3" x14ac:dyDescent="0.3">
      <c r="A3" s="2" t="s">
        <v>2402</v>
      </c>
    </row>
    <row r="4" spans="1:3" x14ac:dyDescent="0.3">
      <c r="A4" s="2" t="s">
        <v>2403</v>
      </c>
    </row>
    <row r="5" spans="1:3" x14ac:dyDescent="0.3">
      <c r="A5" s="2" t="s">
        <v>2404</v>
      </c>
    </row>
    <row r="6" spans="1:3" x14ac:dyDescent="0.3">
      <c r="A6" s="2" t="s">
        <v>2405</v>
      </c>
    </row>
    <row r="7" spans="1:3" x14ac:dyDescent="0.3">
      <c r="A7" s="2" t="s">
        <v>2406</v>
      </c>
    </row>
    <row r="8" spans="1:3" x14ac:dyDescent="0.3">
      <c r="A8" s="2" t="s">
        <v>2407</v>
      </c>
      <c r="C8" s="3" t="s">
        <v>85</v>
      </c>
    </row>
    <row r="9" spans="1:3" x14ac:dyDescent="0.3">
      <c r="A9" s="2" t="s">
        <v>2408</v>
      </c>
    </row>
    <row r="10" spans="1:3" x14ac:dyDescent="0.3">
      <c r="A10" s="2" t="s">
        <v>2409</v>
      </c>
    </row>
    <row r="11" spans="1:3" x14ac:dyDescent="0.3">
      <c r="A11" s="2" t="s">
        <v>2410</v>
      </c>
    </row>
    <row r="12" spans="1:3" x14ac:dyDescent="0.3">
      <c r="A12" s="2" t="s">
        <v>2411</v>
      </c>
    </row>
    <row r="13" spans="1:3" x14ac:dyDescent="0.3">
      <c r="A13" s="2" t="s">
        <v>2412</v>
      </c>
    </row>
    <row r="14" spans="1:3" x14ac:dyDescent="0.3">
      <c r="A14" s="2" t="s">
        <v>2413</v>
      </c>
    </row>
    <row r="15" spans="1:3" x14ac:dyDescent="0.3">
      <c r="A15" s="2" t="s">
        <v>2414</v>
      </c>
    </row>
    <row r="16" spans="1:3" x14ac:dyDescent="0.3">
      <c r="A16" s="2" t="s">
        <v>2415</v>
      </c>
    </row>
    <row r="17" spans="1:1" x14ac:dyDescent="0.3">
      <c r="A17" s="2" t="s">
        <v>2416</v>
      </c>
    </row>
    <row r="18" spans="1:1" x14ac:dyDescent="0.3">
      <c r="A18" s="2" t="s">
        <v>2417</v>
      </c>
    </row>
    <row r="19" spans="1:1" x14ac:dyDescent="0.3">
      <c r="A19" s="2" t="s">
        <v>2418</v>
      </c>
    </row>
    <row r="20" spans="1:1" x14ac:dyDescent="0.3">
      <c r="A20" s="2" t="s">
        <v>2419</v>
      </c>
    </row>
    <row r="21" spans="1:1" x14ac:dyDescent="0.3">
      <c r="A21" s="2" t="s">
        <v>2420</v>
      </c>
    </row>
    <row r="22" spans="1:1" x14ac:dyDescent="0.3">
      <c r="A22" s="2" t="s">
        <v>2421</v>
      </c>
    </row>
    <row r="23" spans="1:1" x14ac:dyDescent="0.3">
      <c r="A23" s="2" t="s">
        <v>2422</v>
      </c>
    </row>
    <row r="24" spans="1:1" x14ac:dyDescent="0.3">
      <c r="A24" s="2" t="s">
        <v>2423</v>
      </c>
    </row>
    <row r="25" spans="1:1" x14ac:dyDescent="0.3">
      <c r="A25" s="2" t="s">
        <v>2424</v>
      </c>
    </row>
    <row r="26" spans="1:1" x14ac:dyDescent="0.3">
      <c r="A26" s="2" t="s">
        <v>2425</v>
      </c>
    </row>
    <row r="27" spans="1:1" x14ac:dyDescent="0.3">
      <c r="A27" s="2" t="s">
        <v>2426</v>
      </c>
    </row>
    <row r="28" spans="1:1" x14ac:dyDescent="0.3">
      <c r="A28" s="2" t="s">
        <v>2427</v>
      </c>
    </row>
    <row r="29" spans="1:1" x14ac:dyDescent="0.3">
      <c r="A29" s="1225" t="s">
        <v>2428</v>
      </c>
    </row>
    <row r="30" spans="1:1" x14ac:dyDescent="0.3">
      <c r="A30" s="2" t="s">
        <v>2429</v>
      </c>
    </row>
    <row r="31" spans="1:1" x14ac:dyDescent="0.3">
      <c r="A31" s="2" t="s">
        <v>2430</v>
      </c>
    </row>
    <row r="32" spans="1:1" x14ac:dyDescent="0.3">
      <c r="A32" s="2" t="s">
        <v>2431</v>
      </c>
    </row>
    <row r="33" spans="1:1" x14ac:dyDescent="0.3">
      <c r="A33" s="2" t="s">
        <v>2432</v>
      </c>
    </row>
    <row r="34" spans="1:1" x14ac:dyDescent="0.3">
      <c r="A34" s="2" t="s">
        <v>2433</v>
      </c>
    </row>
    <row r="35" spans="1:1" x14ac:dyDescent="0.3">
      <c r="A35" s="2" t="s">
        <v>2434</v>
      </c>
    </row>
    <row r="36" spans="1:1" x14ac:dyDescent="0.3">
      <c r="A36" s="2" t="s">
        <v>2435</v>
      </c>
    </row>
    <row r="37" spans="1:1" x14ac:dyDescent="0.3">
      <c r="A37" s="2" t="s">
        <v>2436</v>
      </c>
    </row>
    <row r="38" spans="1:1" x14ac:dyDescent="0.3">
      <c r="A38" s="2" t="s">
        <v>2437</v>
      </c>
    </row>
    <row r="39" spans="1:1" x14ac:dyDescent="0.3">
      <c r="A39" s="2" t="s">
        <v>2438</v>
      </c>
    </row>
    <row r="40" spans="1:1" x14ac:dyDescent="0.3">
      <c r="A40" s="2" t="s">
        <v>2439</v>
      </c>
    </row>
    <row r="41" spans="1:1" x14ac:dyDescent="0.3">
      <c r="A41" s="2" t="s">
        <v>2440</v>
      </c>
    </row>
    <row r="42" spans="1:1" x14ac:dyDescent="0.3">
      <c r="A42" s="2" t="s">
        <v>2441</v>
      </c>
    </row>
    <row r="43" spans="1:1" x14ac:dyDescent="0.3">
      <c r="A43" s="1225" t="s">
        <v>2442</v>
      </c>
    </row>
    <row r="44" spans="1:1" x14ac:dyDescent="0.3">
      <c r="A44" s="2" t="s">
        <v>2443</v>
      </c>
    </row>
    <row r="45" spans="1:1" x14ac:dyDescent="0.3">
      <c r="A45" s="1225" t="s">
        <v>2444</v>
      </c>
    </row>
    <row r="46" spans="1:1" x14ac:dyDescent="0.3">
      <c r="A46" s="2" t="s">
        <v>2445</v>
      </c>
    </row>
    <row r="47" spans="1:1" x14ac:dyDescent="0.3">
      <c r="A47" s="2" t="s">
        <v>2446</v>
      </c>
    </row>
    <row r="48" spans="1:1" x14ac:dyDescent="0.3">
      <c r="A48" s="2" t="s">
        <v>2447</v>
      </c>
    </row>
    <row r="49" spans="1:6" x14ac:dyDescent="0.3">
      <c r="A49" s="2" t="s">
        <v>2448</v>
      </c>
    </row>
    <row r="50" spans="1:6" x14ac:dyDescent="0.3">
      <c r="A50" s="2" t="s">
        <v>2449</v>
      </c>
      <c r="F50" s="3" t="s">
        <v>85</v>
      </c>
    </row>
    <row r="51" spans="1:6" x14ac:dyDescent="0.3">
      <c r="A51" s="2" t="s">
        <v>2450</v>
      </c>
    </row>
    <row r="52" spans="1:6" x14ac:dyDescent="0.3">
      <c r="A52" s="2" t="s">
        <v>2451</v>
      </c>
    </row>
    <row r="53" spans="1:6" x14ac:dyDescent="0.3">
      <c r="A53" s="2" t="s">
        <v>2452</v>
      </c>
    </row>
    <row r="54" spans="1:6" x14ac:dyDescent="0.3">
      <c r="A54" s="2" t="s">
        <v>2453</v>
      </c>
    </row>
    <row r="55" spans="1:6" x14ac:dyDescent="0.3">
      <c r="A55" s="2" t="s">
        <v>2454</v>
      </c>
    </row>
    <row r="56" spans="1:6" x14ac:dyDescent="0.3">
      <c r="A56" s="2" t="s">
        <v>2455</v>
      </c>
    </row>
    <row r="57" spans="1:6" x14ac:dyDescent="0.3">
      <c r="A57" s="2" t="s">
        <v>2456</v>
      </c>
    </row>
    <row r="58" spans="1:6" x14ac:dyDescent="0.3">
      <c r="A58" s="2" t="s">
        <v>2457</v>
      </c>
    </row>
    <row r="59" spans="1:6" x14ac:dyDescent="0.3">
      <c r="A59" s="2" t="s">
        <v>2458</v>
      </c>
    </row>
    <row r="60" spans="1:6" x14ac:dyDescent="0.3">
      <c r="A60" s="2" t="s">
        <v>2459</v>
      </c>
    </row>
    <row r="61" spans="1:6" x14ac:dyDescent="0.3">
      <c r="A61" s="1225" t="s">
        <v>2460</v>
      </c>
    </row>
    <row r="62" spans="1:6" x14ac:dyDescent="0.3">
      <c r="A62" s="2" t="s">
        <v>2461</v>
      </c>
    </row>
    <row r="63" spans="1:6" x14ac:dyDescent="0.3">
      <c r="A63" s="2" t="s">
        <v>2462</v>
      </c>
    </row>
    <row r="64" spans="1:6" x14ac:dyDescent="0.3">
      <c r="A64" s="2" t="s">
        <v>2463</v>
      </c>
    </row>
    <row r="65" spans="1:1" x14ac:dyDescent="0.3">
      <c r="A65" s="1225" t="s">
        <v>2464</v>
      </c>
    </row>
    <row r="66" spans="1:1" x14ac:dyDescent="0.3">
      <c r="A66" s="1225" t="s">
        <v>2465</v>
      </c>
    </row>
    <row r="67" spans="1:1" x14ac:dyDescent="0.3">
      <c r="A67" s="2" t="s">
        <v>2466</v>
      </c>
    </row>
    <row r="68" spans="1:1" x14ac:dyDescent="0.3">
      <c r="A68" s="2" t="s">
        <v>2467</v>
      </c>
    </row>
    <row r="69" spans="1:1" x14ac:dyDescent="0.3">
      <c r="A69" s="2" t="s">
        <v>2468</v>
      </c>
    </row>
    <row r="70" spans="1:1" x14ac:dyDescent="0.3">
      <c r="A70" s="2" t="s">
        <v>2469</v>
      </c>
    </row>
    <row r="71" spans="1:1" x14ac:dyDescent="0.3">
      <c r="A71" s="2" t="s">
        <v>2470</v>
      </c>
    </row>
    <row r="72" spans="1:1" x14ac:dyDescent="0.3">
      <c r="A72" s="2" t="s">
        <v>2471</v>
      </c>
    </row>
    <row r="73" spans="1:1" x14ac:dyDescent="0.3">
      <c r="A73" s="2" t="s">
        <v>2472</v>
      </c>
    </row>
    <row r="74" spans="1:1" x14ac:dyDescent="0.3">
      <c r="A74" s="2" t="s">
        <v>2473</v>
      </c>
    </row>
    <row r="75" spans="1:1" x14ac:dyDescent="0.3">
      <c r="A75" s="2" t="s">
        <v>2474</v>
      </c>
    </row>
    <row r="76" spans="1:1" x14ac:dyDescent="0.3">
      <c r="A76" s="2" t="s">
        <v>2475</v>
      </c>
    </row>
    <row r="77" spans="1:1" x14ac:dyDescent="0.3">
      <c r="A77" s="2" t="s">
        <v>2476</v>
      </c>
    </row>
    <row r="78" spans="1:1" x14ac:dyDescent="0.3">
      <c r="A78" s="2" t="s">
        <v>2477</v>
      </c>
    </row>
    <row r="79" spans="1:1" x14ac:dyDescent="0.3">
      <c r="A79" s="2" t="s">
        <v>2478</v>
      </c>
    </row>
    <row r="80" spans="1:1" x14ac:dyDescent="0.3">
      <c r="A80" s="2" t="s">
        <v>2479</v>
      </c>
    </row>
    <row r="81" spans="1:1" x14ac:dyDescent="0.3">
      <c r="A81" s="2" t="s">
        <v>2480</v>
      </c>
    </row>
    <row r="82" spans="1:1" x14ac:dyDescent="0.3">
      <c r="A82" s="2" t="s">
        <v>2481</v>
      </c>
    </row>
    <row r="83" spans="1:1" x14ac:dyDescent="0.3">
      <c r="A83" s="2" t="s">
        <v>2482</v>
      </c>
    </row>
    <row r="84" spans="1:1" x14ac:dyDescent="0.3">
      <c r="A84" s="2" t="s">
        <v>2483</v>
      </c>
    </row>
    <row r="85" spans="1:1" x14ac:dyDescent="0.3">
      <c r="A85" s="2" t="s">
        <v>2484</v>
      </c>
    </row>
    <row r="86" spans="1:1" x14ac:dyDescent="0.3">
      <c r="A86" s="2" t="s">
        <v>2485</v>
      </c>
    </row>
    <row r="87" spans="1:1" x14ac:dyDescent="0.3">
      <c r="A87" s="2" t="s">
        <v>2486</v>
      </c>
    </row>
    <row r="88" spans="1:1" x14ac:dyDescent="0.3">
      <c r="A88" s="2" t="s">
        <v>2487</v>
      </c>
    </row>
    <row r="89" spans="1:1" x14ac:dyDescent="0.3">
      <c r="A89" s="2" t="s">
        <v>2488</v>
      </c>
    </row>
    <row r="90" spans="1:1" x14ac:dyDescent="0.3">
      <c r="A90" s="2" t="s">
        <v>2489</v>
      </c>
    </row>
    <row r="91" spans="1:1" x14ac:dyDescent="0.3">
      <c r="A91" s="2" t="s">
        <v>2490</v>
      </c>
    </row>
    <row r="92" spans="1:1" x14ac:dyDescent="0.3">
      <c r="A92" s="2" t="s">
        <v>2491</v>
      </c>
    </row>
    <row r="93" spans="1:1" x14ac:dyDescent="0.3">
      <c r="A93" s="2" t="s">
        <v>2492</v>
      </c>
    </row>
    <row r="94" spans="1:1" x14ac:dyDescent="0.3">
      <c r="A94" s="2" t="s">
        <v>2493</v>
      </c>
    </row>
    <row r="95" spans="1:1" x14ac:dyDescent="0.3">
      <c r="A95" s="2" t="s">
        <v>2494</v>
      </c>
    </row>
    <row r="96" spans="1:1" x14ac:dyDescent="0.3">
      <c r="A96" s="2" t="s">
        <v>2495</v>
      </c>
    </row>
    <row r="97" spans="1:1" x14ac:dyDescent="0.3">
      <c r="A97" s="2" t="s">
        <v>2496</v>
      </c>
    </row>
    <row r="98" spans="1:1" x14ac:dyDescent="0.3">
      <c r="A98" s="2" t="s">
        <v>2497</v>
      </c>
    </row>
    <row r="99" spans="1:1" x14ac:dyDescent="0.3">
      <c r="A99" s="2" t="s">
        <v>2498</v>
      </c>
    </row>
    <row r="100" spans="1:1" x14ac:dyDescent="0.3">
      <c r="A100" s="2" t="s">
        <v>2499</v>
      </c>
    </row>
    <row r="101" spans="1:1" x14ac:dyDescent="0.3">
      <c r="A101" s="2" t="s">
        <v>2500</v>
      </c>
    </row>
    <row r="102" spans="1:1" x14ac:dyDescent="0.3">
      <c r="A102" s="2" t="s">
        <v>2501</v>
      </c>
    </row>
    <row r="103" spans="1:1" x14ac:dyDescent="0.3">
      <c r="A103" s="2" t="s">
        <v>2502</v>
      </c>
    </row>
    <row r="104" spans="1:1" x14ac:dyDescent="0.3">
      <c r="A104" s="2" t="s">
        <v>2503</v>
      </c>
    </row>
    <row r="105" spans="1:1" x14ac:dyDescent="0.3">
      <c r="A105" s="2" t="s">
        <v>2504</v>
      </c>
    </row>
    <row r="106" spans="1:1" x14ac:dyDescent="0.3">
      <c r="A106" s="2" t="s">
        <v>2505</v>
      </c>
    </row>
    <row r="107" spans="1:1" x14ac:dyDescent="0.3">
      <c r="A107" s="2" t="s">
        <v>2506</v>
      </c>
    </row>
    <row r="108" spans="1:1" x14ac:dyDescent="0.3">
      <c r="A108" s="2" t="s">
        <v>2507</v>
      </c>
    </row>
    <row r="109" spans="1:1" x14ac:dyDescent="0.3">
      <c r="A109" s="2" t="s">
        <v>2508</v>
      </c>
    </row>
    <row r="110" spans="1:1" x14ac:dyDescent="0.3">
      <c r="A110" s="2" t="s">
        <v>2509</v>
      </c>
    </row>
    <row r="111" spans="1:1" x14ac:dyDescent="0.3">
      <c r="A111" s="2" t="s">
        <v>2510</v>
      </c>
    </row>
    <row r="112" spans="1:1" x14ac:dyDescent="0.3">
      <c r="A112" s="2" t="s">
        <v>2511</v>
      </c>
    </row>
    <row r="113" spans="1:1" x14ac:dyDescent="0.3">
      <c r="A113" s="2" t="s">
        <v>2512</v>
      </c>
    </row>
    <row r="114" spans="1:1" x14ac:dyDescent="0.3">
      <c r="A114" s="2" t="s">
        <v>2513</v>
      </c>
    </row>
    <row r="115" spans="1:1" x14ac:dyDescent="0.3">
      <c r="A115" s="2" t="s">
        <v>2514</v>
      </c>
    </row>
    <row r="116" spans="1:1" x14ac:dyDescent="0.3">
      <c r="A116" s="2" t="s">
        <v>2515</v>
      </c>
    </row>
    <row r="117" spans="1:1" x14ac:dyDescent="0.3">
      <c r="A117" s="2" t="s">
        <v>2516</v>
      </c>
    </row>
    <row r="118" spans="1:1" x14ac:dyDescent="0.3">
      <c r="A118" s="2" t="s">
        <v>2517</v>
      </c>
    </row>
    <row r="119" spans="1:1" x14ac:dyDescent="0.3">
      <c r="A119" s="2" t="s">
        <v>2518</v>
      </c>
    </row>
    <row r="120" spans="1:1" x14ac:dyDescent="0.3">
      <c r="A120" s="2" t="s">
        <v>2519</v>
      </c>
    </row>
    <row r="121" spans="1:1" x14ac:dyDescent="0.3">
      <c r="A121" s="2" t="s">
        <v>2520</v>
      </c>
    </row>
    <row r="122" spans="1:1" x14ac:dyDescent="0.3">
      <c r="A122" s="2" t="s">
        <v>2521</v>
      </c>
    </row>
    <row r="123" spans="1:1" x14ac:dyDescent="0.3">
      <c r="A123" s="2" t="s">
        <v>2522</v>
      </c>
    </row>
    <row r="124" spans="1:1" x14ac:dyDescent="0.3">
      <c r="A124" s="2" t="s">
        <v>2523</v>
      </c>
    </row>
    <row r="125" spans="1:1" x14ac:dyDescent="0.3">
      <c r="A125" s="2" t="s">
        <v>2524</v>
      </c>
    </row>
    <row r="126" spans="1:1" x14ac:dyDescent="0.3">
      <c r="A126" s="2" t="s">
        <v>2525</v>
      </c>
    </row>
    <row r="127" spans="1:1" x14ac:dyDescent="0.3">
      <c r="A127" s="2" t="s">
        <v>2526</v>
      </c>
    </row>
    <row r="128" spans="1:1" x14ac:dyDescent="0.3">
      <c r="A128" s="2" t="s">
        <v>2527</v>
      </c>
    </row>
    <row r="129" spans="1:1" x14ac:dyDescent="0.3">
      <c r="A129" s="2" t="s">
        <v>2528</v>
      </c>
    </row>
    <row r="130" spans="1:1" x14ac:dyDescent="0.3">
      <c r="A130" s="2" t="s">
        <v>2529</v>
      </c>
    </row>
    <row r="131" spans="1:1" x14ac:dyDescent="0.3">
      <c r="A131" s="2" t="s">
        <v>2530</v>
      </c>
    </row>
    <row r="132" spans="1:1" x14ac:dyDescent="0.3">
      <c r="A132" s="2" t="s">
        <v>2531</v>
      </c>
    </row>
    <row r="133" spans="1:1" x14ac:dyDescent="0.3">
      <c r="A133" s="2" t="s">
        <v>2532</v>
      </c>
    </row>
    <row r="134" spans="1:1" x14ac:dyDescent="0.3">
      <c r="A134" s="2" t="s">
        <v>2533</v>
      </c>
    </row>
    <row r="135" spans="1:1" x14ac:dyDescent="0.3">
      <c r="A135" s="2" t="s">
        <v>2534</v>
      </c>
    </row>
    <row r="136" spans="1:1" x14ac:dyDescent="0.3">
      <c r="A136" s="2" t="s">
        <v>2535</v>
      </c>
    </row>
    <row r="137" spans="1:1" x14ac:dyDescent="0.3">
      <c r="A137" s="2" t="s">
        <v>2536</v>
      </c>
    </row>
    <row r="138" spans="1:1" x14ac:dyDescent="0.3">
      <c r="A138" s="2" t="s">
        <v>2537</v>
      </c>
    </row>
    <row r="139" spans="1:1" x14ac:dyDescent="0.3">
      <c r="A139" s="2" t="s">
        <v>2538</v>
      </c>
    </row>
    <row r="140" spans="1:1" x14ac:dyDescent="0.3">
      <c r="A140" s="2" t="s">
        <v>2539</v>
      </c>
    </row>
    <row r="141" spans="1:1" x14ac:dyDescent="0.3">
      <c r="A141" s="2" t="s">
        <v>2540</v>
      </c>
    </row>
    <row r="142" spans="1:1" x14ac:dyDescent="0.3">
      <c r="A142" s="2" t="s">
        <v>2541</v>
      </c>
    </row>
    <row r="143" spans="1:1" x14ac:dyDescent="0.3">
      <c r="A143" s="2" t="s">
        <v>2542</v>
      </c>
    </row>
    <row r="144" spans="1:1" x14ac:dyDescent="0.3">
      <c r="A144" s="2" t="s">
        <v>2543</v>
      </c>
    </row>
    <row r="145" spans="1:1" x14ac:dyDescent="0.3">
      <c r="A145" s="2" t="s">
        <v>2544</v>
      </c>
    </row>
    <row r="146" spans="1:1" x14ac:dyDescent="0.3">
      <c r="A146" s="2" t="s">
        <v>2545</v>
      </c>
    </row>
    <row r="147" spans="1:1" x14ac:dyDescent="0.3">
      <c r="A147" s="2" t="s">
        <v>2546</v>
      </c>
    </row>
    <row r="148" spans="1:1" x14ac:dyDescent="0.3">
      <c r="A148" s="2" t="s">
        <v>2547</v>
      </c>
    </row>
    <row r="149" spans="1:1" x14ac:dyDescent="0.3">
      <c r="A149" s="2" t="s">
        <v>2548</v>
      </c>
    </row>
    <row r="150" spans="1:1" x14ac:dyDescent="0.3">
      <c r="A150" s="2" t="s">
        <v>2549</v>
      </c>
    </row>
    <row r="151" spans="1:1" x14ac:dyDescent="0.3">
      <c r="A151" s="2" t="s">
        <v>2550</v>
      </c>
    </row>
    <row r="152" spans="1:1" x14ac:dyDescent="0.3">
      <c r="A152" s="2" t="s">
        <v>2551</v>
      </c>
    </row>
    <row r="153" spans="1:1" x14ac:dyDescent="0.3">
      <c r="A153" s="2" t="s">
        <v>2552</v>
      </c>
    </row>
    <row r="154" spans="1:1" x14ac:dyDescent="0.3">
      <c r="A154" s="2" t="s">
        <v>2553</v>
      </c>
    </row>
    <row r="155" spans="1:1" x14ac:dyDescent="0.3">
      <c r="A155" s="2" t="s">
        <v>2554</v>
      </c>
    </row>
    <row r="156" spans="1:1" x14ac:dyDescent="0.3">
      <c r="A156" s="2" t="s">
        <v>2555</v>
      </c>
    </row>
    <row r="157" spans="1:1" x14ac:dyDescent="0.3">
      <c r="A157" s="2" t="s">
        <v>2556</v>
      </c>
    </row>
    <row r="158" spans="1:1" x14ac:dyDescent="0.3">
      <c r="A158" s="2" t="s">
        <v>2557</v>
      </c>
    </row>
    <row r="159" spans="1:1" x14ac:dyDescent="0.3">
      <c r="A159" s="2" t="s">
        <v>2558</v>
      </c>
    </row>
    <row r="160" spans="1:1" x14ac:dyDescent="0.3">
      <c r="A160" s="2" t="s">
        <v>2559</v>
      </c>
    </row>
    <row r="161" spans="1:1" x14ac:dyDescent="0.3">
      <c r="A161" s="2" t="s">
        <v>2560</v>
      </c>
    </row>
    <row r="162" spans="1:1" x14ac:dyDescent="0.3">
      <c r="A162" s="2" t="s">
        <v>2561</v>
      </c>
    </row>
    <row r="163" spans="1:1" x14ac:dyDescent="0.3">
      <c r="A163" s="2" t="s">
        <v>2562</v>
      </c>
    </row>
    <row r="164" spans="1:1" x14ac:dyDescent="0.3">
      <c r="A164" s="2" t="s">
        <v>2563</v>
      </c>
    </row>
    <row r="165" spans="1:1" x14ac:dyDescent="0.3">
      <c r="A165" s="2" t="s">
        <v>2564</v>
      </c>
    </row>
    <row r="166" spans="1:1" x14ac:dyDescent="0.3">
      <c r="A166" s="2" t="s">
        <v>2565</v>
      </c>
    </row>
    <row r="167" spans="1:1" x14ac:dyDescent="0.3">
      <c r="A167" s="2" t="s">
        <v>2566</v>
      </c>
    </row>
    <row r="168" spans="1:1" x14ac:dyDescent="0.3">
      <c r="A168" s="2" t="s">
        <v>2567</v>
      </c>
    </row>
    <row r="169" spans="1:1" x14ac:dyDescent="0.3">
      <c r="A169" s="2" t="s">
        <v>2568</v>
      </c>
    </row>
    <row r="170" spans="1:1" x14ac:dyDescent="0.3">
      <c r="A170" s="2" t="s">
        <v>2569</v>
      </c>
    </row>
    <row r="171" spans="1:1" x14ac:dyDescent="0.3">
      <c r="A171" s="2" t="s">
        <v>2570</v>
      </c>
    </row>
    <row r="172" spans="1:1" x14ac:dyDescent="0.3">
      <c r="A172" s="2" t="s">
        <v>2571</v>
      </c>
    </row>
    <row r="173" spans="1:1" x14ac:dyDescent="0.3">
      <c r="A173" s="2" t="s">
        <v>2572</v>
      </c>
    </row>
    <row r="174" spans="1:1" x14ac:dyDescent="0.3">
      <c r="A174" s="2" t="s">
        <v>2573</v>
      </c>
    </row>
    <row r="175" spans="1:1" x14ac:dyDescent="0.3">
      <c r="A175" s="2" t="s">
        <v>2574</v>
      </c>
    </row>
    <row r="176" spans="1:1" x14ac:dyDescent="0.3">
      <c r="A176" s="2" t="s">
        <v>2575</v>
      </c>
    </row>
    <row r="177" spans="1:1" x14ac:dyDescent="0.3">
      <c r="A177" s="2" t="s">
        <v>2576</v>
      </c>
    </row>
    <row r="178" spans="1:1" x14ac:dyDescent="0.3">
      <c r="A178" s="2" t="s">
        <v>2577</v>
      </c>
    </row>
    <row r="179" spans="1:1" x14ac:dyDescent="0.3">
      <c r="A179" s="2" t="s">
        <v>2578</v>
      </c>
    </row>
    <row r="180" spans="1:1" x14ac:dyDescent="0.3">
      <c r="A180" s="2" t="s">
        <v>2579</v>
      </c>
    </row>
    <row r="181" spans="1:1" x14ac:dyDescent="0.3">
      <c r="A181" s="2" t="s">
        <v>2580</v>
      </c>
    </row>
    <row r="182" spans="1:1" x14ac:dyDescent="0.3">
      <c r="A182" s="2" t="s">
        <v>2581</v>
      </c>
    </row>
    <row r="183" spans="1:1" x14ac:dyDescent="0.3">
      <c r="A183" s="2" t="s">
        <v>2582</v>
      </c>
    </row>
    <row r="184" spans="1:1" x14ac:dyDescent="0.3">
      <c r="A184" s="2" t="s">
        <v>2583</v>
      </c>
    </row>
    <row r="185" spans="1:1" x14ac:dyDescent="0.3">
      <c r="A185" s="2" t="s">
        <v>2584</v>
      </c>
    </row>
    <row r="186" spans="1:1" x14ac:dyDescent="0.3">
      <c r="A186" s="2" t="s">
        <v>2585</v>
      </c>
    </row>
    <row r="187" spans="1:1" x14ac:dyDescent="0.3">
      <c r="A187" s="2" t="s">
        <v>2586</v>
      </c>
    </row>
    <row r="188" spans="1:1" x14ac:dyDescent="0.3">
      <c r="A188" s="2" t="s">
        <v>2587</v>
      </c>
    </row>
    <row r="189" spans="1:1" x14ac:dyDescent="0.3">
      <c r="A189" s="2" t="s">
        <v>2588</v>
      </c>
    </row>
    <row r="190" spans="1:1" x14ac:dyDescent="0.3">
      <c r="A190" s="2" t="s">
        <v>2589</v>
      </c>
    </row>
    <row r="191" spans="1:1" x14ac:dyDescent="0.3">
      <c r="A191" s="2" t="s">
        <v>2590</v>
      </c>
    </row>
    <row r="192" spans="1:1" x14ac:dyDescent="0.3">
      <c r="A192" s="2" t="s">
        <v>2591</v>
      </c>
    </row>
    <row r="193" spans="1:1" x14ac:dyDescent="0.3">
      <c r="A193" s="2" t="s">
        <v>2592</v>
      </c>
    </row>
    <row r="194" spans="1:1" x14ac:dyDescent="0.3">
      <c r="A194" s="2" t="s">
        <v>2593</v>
      </c>
    </row>
    <row r="195" spans="1:1" x14ac:dyDescent="0.3">
      <c r="A195" s="2" t="s">
        <v>2594</v>
      </c>
    </row>
    <row r="196" spans="1:1" x14ac:dyDescent="0.3">
      <c r="A196" s="2" t="s">
        <v>2595</v>
      </c>
    </row>
    <row r="197" spans="1:1" x14ac:dyDescent="0.3">
      <c r="A197" s="2" t="s">
        <v>2596</v>
      </c>
    </row>
    <row r="198" spans="1:1" x14ac:dyDescent="0.3">
      <c r="A198" s="2" t="s">
        <v>2597</v>
      </c>
    </row>
    <row r="199" spans="1:1" x14ac:dyDescent="0.3">
      <c r="A199" s="2" t="s">
        <v>2598</v>
      </c>
    </row>
    <row r="200" spans="1:1" x14ac:dyDescent="0.3">
      <c r="A200" s="2" t="s">
        <v>2599</v>
      </c>
    </row>
    <row r="201" spans="1:1" x14ac:dyDescent="0.3">
      <c r="A201" s="2" t="s">
        <v>2600</v>
      </c>
    </row>
    <row r="202" spans="1:1" x14ac:dyDescent="0.3">
      <c r="A202" s="2" t="s">
        <v>2601</v>
      </c>
    </row>
    <row r="203" spans="1:1" x14ac:dyDescent="0.3">
      <c r="A203" s="2" t="s">
        <v>2602</v>
      </c>
    </row>
    <row r="204" spans="1:1" x14ac:dyDescent="0.3">
      <c r="A204" s="2" t="s">
        <v>2603</v>
      </c>
    </row>
    <row r="205" spans="1:1" x14ac:dyDescent="0.3">
      <c r="A205" s="2" t="s">
        <v>2604</v>
      </c>
    </row>
    <row r="206" spans="1:1" x14ac:dyDescent="0.3">
      <c r="A206" s="2" t="s">
        <v>2605</v>
      </c>
    </row>
    <row r="207" spans="1:1" x14ac:dyDescent="0.3">
      <c r="A207" s="2" t="s">
        <v>2606</v>
      </c>
    </row>
    <row r="208" spans="1:1" x14ac:dyDescent="0.3">
      <c r="A208" s="2" t="s">
        <v>2607</v>
      </c>
    </row>
    <row r="209" spans="1:1" x14ac:dyDescent="0.3">
      <c r="A209" s="2" t="s">
        <v>2608</v>
      </c>
    </row>
    <row r="210" spans="1:1" x14ac:dyDescent="0.3">
      <c r="A210" s="2" t="s">
        <v>2609</v>
      </c>
    </row>
    <row r="211" spans="1:1" x14ac:dyDescent="0.3">
      <c r="A211" s="2" t="s">
        <v>2610</v>
      </c>
    </row>
    <row r="212" spans="1:1" x14ac:dyDescent="0.3">
      <c r="A212" s="2" t="s">
        <v>2611</v>
      </c>
    </row>
    <row r="213" spans="1:1" x14ac:dyDescent="0.3">
      <c r="A213" s="2" t="s">
        <v>2612</v>
      </c>
    </row>
    <row r="214" spans="1:1" x14ac:dyDescent="0.3">
      <c r="A214" s="2" t="s">
        <v>2613</v>
      </c>
    </row>
    <row r="215" spans="1:1" x14ac:dyDescent="0.3">
      <c r="A215" s="2" t="s">
        <v>2614</v>
      </c>
    </row>
    <row r="216" spans="1:1" x14ac:dyDescent="0.3">
      <c r="A216" s="2" t="s">
        <v>2615</v>
      </c>
    </row>
    <row r="217" spans="1:1" x14ac:dyDescent="0.3">
      <c r="A217" s="2" t="s">
        <v>2616</v>
      </c>
    </row>
    <row r="218" spans="1:1" x14ac:dyDescent="0.3">
      <c r="A218" s="2" t="s">
        <v>2617</v>
      </c>
    </row>
    <row r="219" spans="1:1" x14ac:dyDescent="0.3">
      <c r="A219" s="2" t="s">
        <v>2618</v>
      </c>
    </row>
    <row r="220" spans="1:1" x14ac:dyDescent="0.3">
      <c r="A220" s="2" t="s">
        <v>2619</v>
      </c>
    </row>
    <row r="221" spans="1:1" x14ac:dyDescent="0.3">
      <c r="A221" s="2" t="s">
        <v>2620</v>
      </c>
    </row>
    <row r="222" spans="1:1" x14ac:dyDescent="0.3">
      <c r="A222" s="2" t="s">
        <v>2621</v>
      </c>
    </row>
    <row r="223" spans="1:1" x14ac:dyDescent="0.3">
      <c r="A223" s="2" t="s">
        <v>2622</v>
      </c>
    </row>
    <row r="224" spans="1:1" x14ac:dyDescent="0.3">
      <c r="A224" s="2" t="s">
        <v>2623</v>
      </c>
    </row>
    <row r="225" spans="1:1" x14ac:dyDescent="0.3">
      <c r="A225" s="2" t="s">
        <v>2624</v>
      </c>
    </row>
    <row r="226" spans="1:1" x14ac:dyDescent="0.3">
      <c r="A226" s="2" t="s">
        <v>2625</v>
      </c>
    </row>
    <row r="227" spans="1:1" x14ac:dyDescent="0.3">
      <c r="A227" s="2" t="s">
        <v>2626</v>
      </c>
    </row>
    <row r="228" spans="1:1" x14ac:dyDescent="0.3">
      <c r="A228" s="2" t="s">
        <v>2627</v>
      </c>
    </row>
    <row r="229" spans="1:1" x14ac:dyDescent="0.3">
      <c r="A229" s="2" t="s">
        <v>2628</v>
      </c>
    </row>
    <row r="230" spans="1:1" x14ac:dyDescent="0.3">
      <c r="A230" s="2" t="s">
        <v>2629</v>
      </c>
    </row>
    <row r="231" spans="1:1" x14ac:dyDescent="0.3">
      <c r="A231" s="2" t="s">
        <v>2630</v>
      </c>
    </row>
    <row r="232" spans="1:1" x14ac:dyDescent="0.3">
      <c r="A232" s="2" t="s">
        <v>2631</v>
      </c>
    </row>
    <row r="233" spans="1:1" x14ac:dyDescent="0.3">
      <c r="A233" s="2" t="s">
        <v>2632</v>
      </c>
    </row>
    <row r="234" spans="1:1" x14ac:dyDescent="0.3">
      <c r="A234" s="2" t="s">
        <v>2633</v>
      </c>
    </row>
    <row r="235" spans="1:1" x14ac:dyDescent="0.3">
      <c r="A235" s="2" t="s">
        <v>2634</v>
      </c>
    </row>
    <row r="236" spans="1:1" x14ac:dyDescent="0.3">
      <c r="A236" s="2" t="s">
        <v>2635</v>
      </c>
    </row>
    <row r="237" spans="1:1" x14ac:dyDescent="0.3">
      <c r="A237" s="2" t="s">
        <v>2636</v>
      </c>
    </row>
    <row r="238" spans="1:1" x14ac:dyDescent="0.3">
      <c r="A238" s="2" t="s">
        <v>2637</v>
      </c>
    </row>
    <row r="239" spans="1:1" x14ac:dyDescent="0.3">
      <c r="A239" s="2" t="s">
        <v>2638</v>
      </c>
    </row>
    <row r="240" spans="1:1" x14ac:dyDescent="0.3">
      <c r="A240" s="2" t="s">
        <v>2639</v>
      </c>
    </row>
    <row r="241" spans="1:1" x14ac:dyDescent="0.3">
      <c r="A241" s="2" t="s">
        <v>2640</v>
      </c>
    </row>
    <row r="242" spans="1:1" x14ac:dyDescent="0.3">
      <c r="A242" s="2" t="s">
        <v>2641</v>
      </c>
    </row>
    <row r="243" spans="1:1" x14ac:dyDescent="0.3">
      <c r="A243" s="2" t="s">
        <v>2642</v>
      </c>
    </row>
    <row r="244" spans="1:1" x14ac:dyDescent="0.3">
      <c r="A244" s="2" t="s">
        <v>2643</v>
      </c>
    </row>
    <row r="245" spans="1:1" x14ac:dyDescent="0.3">
      <c r="A245" s="2" t="s">
        <v>2644</v>
      </c>
    </row>
    <row r="246" spans="1:1" x14ac:dyDescent="0.3">
      <c r="A246" s="2" t="s">
        <v>2645</v>
      </c>
    </row>
    <row r="247" spans="1:1" x14ac:dyDescent="0.3">
      <c r="A247" s="2" t="s">
        <v>2646</v>
      </c>
    </row>
    <row r="248" spans="1:1" x14ac:dyDescent="0.3">
      <c r="A248" s="2" t="s">
        <v>2647</v>
      </c>
    </row>
    <row r="249" spans="1:1" x14ac:dyDescent="0.3">
      <c r="A249" s="2" t="s">
        <v>2648</v>
      </c>
    </row>
    <row r="250" spans="1:1" x14ac:dyDescent="0.3">
      <c r="A250" s="2" t="s">
        <v>2649</v>
      </c>
    </row>
    <row r="251" spans="1:1" x14ac:dyDescent="0.3">
      <c r="A251" s="2" t="s">
        <v>2650</v>
      </c>
    </row>
    <row r="252" spans="1:1" x14ac:dyDescent="0.3">
      <c r="A252" s="2" t="s">
        <v>2651</v>
      </c>
    </row>
    <row r="253" spans="1:1" x14ac:dyDescent="0.3">
      <c r="A253" s="2" t="s">
        <v>2652</v>
      </c>
    </row>
    <row r="254" spans="1:1" x14ac:dyDescent="0.3">
      <c r="A254" s="2" t="s">
        <v>2653</v>
      </c>
    </row>
    <row r="255" spans="1:1" x14ac:dyDescent="0.3">
      <c r="A255" s="2" t="s">
        <v>2654</v>
      </c>
    </row>
    <row r="256" spans="1:1" x14ac:dyDescent="0.3">
      <c r="A256" s="2" t="s">
        <v>2655</v>
      </c>
    </row>
    <row r="257" spans="1:1" x14ac:dyDescent="0.3">
      <c r="A257" s="2" t="s">
        <v>2656</v>
      </c>
    </row>
    <row r="258" spans="1:1" x14ac:dyDescent="0.3">
      <c r="A258" s="2" t="s">
        <v>2657</v>
      </c>
    </row>
    <row r="259" spans="1:1" x14ac:dyDescent="0.3">
      <c r="A259" s="2" t="s">
        <v>2658</v>
      </c>
    </row>
    <row r="260" spans="1:1" x14ac:dyDescent="0.3">
      <c r="A260" s="2" t="s">
        <v>2659</v>
      </c>
    </row>
    <row r="261" spans="1:1" x14ac:dyDescent="0.3">
      <c r="A261" s="2" t="s">
        <v>2660</v>
      </c>
    </row>
    <row r="262" spans="1:1" x14ac:dyDescent="0.3">
      <c r="A262" s="2" t="s">
        <v>2661</v>
      </c>
    </row>
    <row r="263" spans="1:1" x14ac:dyDescent="0.3">
      <c r="A263" s="2" t="s">
        <v>2662</v>
      </c>
    </row>
    <row r="264" spans="1:1" x14ac:dyDescent="0.3">
      <c r="A264" s="2" t="s">
        <v>2663</v>
      </c>
    </row>
    <row r="265" spans="1:1" x14ac:dyDescent="0.3">
      <c r="A265" s="2" t="s">
        <v>2664</v>
      </c>
    </row>
    <row r="266" spans="1:1" x14ac:dyDescent="0.3">
      <c r="A266" s="2" t="s">
        <v>2665</v>
      </c>
    </row>
    <row r="267" spans="1:1" x14ac:dyDescent="0.3">
      <c r="A267" s="2" t="s">
        <v>2666</v>
      </c>
    </row>
    <row r="268" spans="1:1" x14ac:dyDescent="0.3">
      <c r="A268" s="2" t="s">
        <v>2667</v>
      </c>
    </row>
  </sheetData>
  <hyperlinks>
    <hyperlink ref="A2" r:id="rId1" xr:uid="{00000000-0004-0000-12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zoomScale="90" zoomScaleNormal="90" workbookViewId="0">
      <selection activeCell="B2" sqref="B2"/>
    </sheetView>
  </sheetViews>
  <sheetFormatPr baseColWidth="10" defaultColWidth="8.81640625" defaultRowHeight="14.5" x14ac:dyDescent="0.35"/>
  <cols>
    <col min="1" max="1" width="15.453125" customWidth="1"/>
    <col min="2" max="2" width="56.453125" customWidth="1"/>
    <col min="11" max="11" width="3.453125" customWidth="1"/>
  </cols>
  <sheetData>
    <row r="1" spans="1:16" x14ac:dyDescent="0.35">
      <c r="A1" s="3" t="s">
        <v>141</v>
      </c>
      <c r="B1" s="1418"/>
      <c r="C1" s="1418"/>
      <c r="D1" s="1418"/>
      <c r="E1" s="1418"/>
      <c r="F1" s="1418"/>
      <c r="G1" s="1418"/>
      <c r="H1" s="1418"/>
      <c r="I1" s="1418"/>
      <c r="J1" s="1418"/>
      <c r="K1" s="1418"/>
      <c r="L1" s="1418"/>
      <c r="M1" s="1418"/>
      <c r="N1" s="1418"/>
      <c r="O1" s="1418"/>
      <c r="P1" s="1418"/>
    </row>
    <row r="2" spans="1:16" x14ac:dyDescent="0.35">
      <c r="A2" s="3"/>
      <c r="B2" s="1418"/>
      <c r="C2" s="1418"/>
      <c r="D2" s="1418"/>
      <c r="E2" s="1418"/>
      <c r="F2" s="1418"/>
      <c r="G2" s="1418"/>
      <c r="H2" s="1418"/>
      <c r="I2" s="1418"/>
      <c r="J2" s="1418"/>
      <c r="K2" s="1418"/>
      <c r="L2" s="1418"/>
      <c r="M2" s="1418"/>
      <c r="N2" s="1418"/>
      <c r="O2" s="1418"/>
      <c r="P2" s="1418"/>
    </row>
    <row r="4" spans="1:16" x14ac:dyDescent="0.35">
      <c r="A4" s="162"/>
      <c r="B4" s="151" t="s">
        <v>4</v>
      </c>
      <c r="C4" s="151" t="s">
        <v>142</v>
      </c>
      <c r="D4" s="151" t="s">
        <v>143</v>
      </c>
      <c r="E4" s="151" t="s">
        <v>144</v>
      </c>
      <c r="F4" s="151" t="s">
        <v>145</v>
      </c>
      <c r="G4" s="151" t="s">
        <v>146</v>
      </c>
      <c r="H4" s="151" t="s">
        <v>147</v>
      </c>
      <c r="I4" s="151" t="s">
        <v>148</v>
      </c>
      <c r="J4" s="151" t="s">
        <v>149</v>
      </c>
      <c r="K4" s="1418"/>
      <c r="L4" s="1418"/>
      <c r="M4" s="1418"/>
      <c r="N4" s="1418"/>
      <c r="O4" s="1418"/>
      <c r="P4" s="1418"/>
    </row>
    <row r="5" spans="1:16" ht="23.25" customHeight="1" x14ac:dyDescent="0.35">
      <c r="A5" s="1210" t="s">
        <v>8</v>
      </c>
      <c r="B5" s="153" t="s">
        <v>9</v>
      </c>
      <c r="C5" s="191"/>
      <c r="D5" s="191"/>
      <c r="E5" s="191"/>
      <c r="F5" s="191"/>
      <c r="G5" s="191"/>
      <c r="H5" s="192"/>
      <c r="I5" s="192"/>
      <c r="J5" s="193"/>
      <c r="K5" s="1418"/>
      <c r="L5" s="198"/>
      <c r="M5" s="7" t="s">
        <v>150</v>
      </c>
      <c r="N5" s="7"/>
      <c r="O5" s="7"/>
      <c r="P5" s="7"/>
    </row>
    <row r="6" spans="1:16" ht="22.5" x14ac:dyDescent="0.45">
      <c r="A6" s="1211"/>
      <c r="B6" s="153" t="s">
        <v>12</v>
      </c>
      <c r="C6" s="191"/>
      <c r="D6" s="191"/>
      <c r="E6" s="191"/>
      <c r="F6" s="191"/>
      <c r="G6" s="191"/>
      <c r="H6" s="192"/>
      <c r="I6" s="192"/>
      <c r="J6" s="193"/>
      <c r="K6" s="1418"/>
      <c r="L6" s="199"/>
      <c r="M6" s="7" t="s">
        <v>151</v>
      </c>
      <c r="N6" s="7"/>
      <c r="O6" s="7"/>
      <c r="P6" s="7"/>
    </row>
    <row r="7" spans="1:16" ht="16.5" customHeight="1" x14ac:dyDescent="0.35">
      <c r="A7" s="1211"/>
      <c r="B7" s="153" t="s">
        <v>15</v>
      </c>
      <c r="C7" s="191"/>
      <c r="D7" s="191"/>
      <c r="E7" s="191"/>
      <c r="F7" s="191"/>
      <c r="G7" s="191"/>
      <c r="H7" s="192"/>
      <c r="I7" s="192"/>
      <c r="J7" s="193"/>
      <c r="K7" s="1418"/>
      <c r="L7" s="200"/>
      <c r="M7" s="7" t="s">
        <v>152</v>
      </c>
      <c r="N7" s="7"/>
      <c r="O7" s="7"/>
      <c r="P7" s="7"/>
    </row>
    <row r="8" spans="1:16" ht="16.5" customHeight="1" x14ac:dyDescent="0.35">
      <c r="A8" s="1211"/>
      <c r="B8" s="153" t="s">
        <v>18</v>
      </c>
      <c r="C8" s="191"/>
      <c r="D8" s="191"/>
      <c r="E8" s="191"/>
      <c r="F8" s="191"/>
      <c r="G8" s="191"/>
      <c r="H8" s="192"/>
      <c r="I8" s="192"/>
      <c r="J8" s="193"/>
      <c r="K8" s="1418"/>
      <c r="L8" s="201"/>
      <c r="M8" s="7" t="s">
        <v>153</v>
      </c>
      <c r="N8" s="7"/>
      <c r="O8" s="7"/>
      <c r="P8" s="7"/>
    </row>
    <row r="9" spans="1:16" x14ac:dyDescent="0.35">
      <c r="A9" s="1211"/>
      <c r="B9" s="153" t="s">
        <v>21</v>
      </c>
      <c r="C9" s="191"/>
      <c r="D9" s="191"/>
      <c r="E9" s="191"/>
      <c r="F9" s="191"/>
      <c r="G9" s="191"/>
      <c r="H9" s="192"/>
      <c r="I9" s="192"/>
      <c r="J9" s="193"/>
      <c r="K9" s="1418"/>
      <c r="L9" s="202"/>
      <c r="M9" s="7" t="s">
        <v>154</v>
      </c>
      <c r="N9" s="7"/>
      <c r="O9" s="7"/>
      <c r="P9" s="7"/>
    </row>
    <row r="10" spans="1:16" x14ac:dyDescent="0.35">
      <c r="A10" s="1211"/>
      <c r="B10" s="153" t="s">
        <v>24</v>
      </c>
      <c r="C10" s="191"/>
      <c r="D10" s="191"/>
      <c r="E10" s="191"/>
      <c r="F10" s="191"/>
      <c r="G10" s="191"/>
      <c r="H10" s="192"/>
      <c r="I10" s="192"/>
      <c r="J10" s="193"/>
      <c r="K10" s="1418"/>
      <c r="L10" s="500"/>
      <c r="M10" s="7" t="s">
        <v>155</v>
      </c>
      <c r="N10" s="7"/>
      <c r="O10" s="7"/>
      <c r="P10" s="7"/>
    </row>
    <row r="11" spans="1:16" x14ac:dyDescent="0.35">
      <c r="A11" s="1211"/>
      <c r="B11" s="153" t="s">
        <v>27</v>
      </c>
      <c r="C11" s="191"/>
      <c r="D11" s="191"/>
      <c r="E11" s="191"/>
      <c r="F11" s="191"/>
      <c r="G11" s="191"/>
      <c r="H11" s="192"/>
      <c r="I11" s="192"/>
      <c r="J11" s="193"/>
      <c r="K11" s="1418"/>
      <c r="L11" s="1418"/>
      <c r="M11" s="1418"/>
      <c r="N11" s="1418"/>
      <c r="O11" s="1418"/>
      <c r="P11" s="1418"/>
    </row>
    <row r="12" spans="1:16" x14ac:dyDescent="0.35">
      <c r="A12" s="1211"/>
      <c r="B12" s="153" t="s">
        <v>30</v>
      </c>
      <c r="C12" s="191"/>
      <c r="D12" s="191"/>
      <c r="E12" s="191"/>
      <c r="F12" s="191"/>
      <c r="G12" s="191"/>
      <c r="H12" s="192"/>
      <c r="I12" s="192"/>
      <c r="J12" s="193"/>
      <c r="K12" s="1418"/>
      <c r="L12" s="1418"/>
      <c r="M12" s="1418"/>
      <c r="N12" s="1418"/>
      <c r="O12" s="1418"/>
      <c r="P12" s="1418"/>
    </row>
    <row r="13" spans="1:16" x14ac:dyDescent="0.35">
      <c r="A13" s="1211"/>
      <c r="B13" s="153" t="s">
        <v>33</v>
      </c>
      <c r="C13" s="191"/>
      <c r="D13" s="191"/>
      <c r="E13" s="191"/>
      <c r="F13" s="191"/>
      <c r="G13" s="191"/>
      <c r="H13" s="192"/>
      <c r="I13" s="192"/>
      <c r="J13" s="193"/>
      <c r="K13" s="1418"/>
      <c r="L13" s="1418"/>
      <c r="M13" s="1418"/>
      <c r="N13" s="1418" t="s">
        <v>85</v>
      </c>
      <c r="O13" s="1418"/>
      <c r="P13" s="1418"/>
    </row>
    <row r="14" spans="1:16" x14ac:dyDescent="0.35">
      <c r="A14" s="1211"/>
      <c r="B14" s="153" t="s">
        <v>36</v>
      </c>
      <c r="C14" s="191"/>
      <c r="D14" s="191"/>
      <c r="E14" s="191"/>
      <c r="F14" s="191"/>
      <c r="G14" s="191"/>
      <c r="H14" s="192"/>
      <c r="I14" s="192"/>
      <c r="J14" s="193"/>
      <c r="K14" s="1418"/>
      <c r="L14" s="1418"/>
      <c r="M14" s="1418"/>
      <c r="N14" s="1418"/>
      <c r="O14" s="1418"/>
      <c r="P14" s="1418"/>
    </row>
    <row r="15" spans="1:16" x14ac:dyDescent="0.35">
      <c r="A15" s="1211"/>
      <c r="B15" s="153" t="s">
        <v>39</v>
      </c>
      <c r="C15" s="191"/>
      <c r="D15" s="191"/>
      <c r="E15" s="191"/>
      <c r="F15" s="191"/>
      <c r="G15" s="191"/>
      <c r="H15" s="192"/>
      <c r="I15" s="192"/>
      <c r="J15" s="193"/>
      <c r="K15" s="1418"/>
      <c r="L15" s="1418"/>
      <c r="M15" s="1418"/>
      <c r="N15" s="1418"/>
      <c r="O15" s="1418"/>
      <c r="P15" s="1418"/>
    </row>
    <row r="16" spans="1:16" x14ac:dyDescent="0.35">
      <c r="A16" s="1211"/>
      <c r="B16" s="153" t="s">
        <v>42</v>
      </c>
      <c r="C16" s="191"/>
      <c r="D16" s="191"/>
      <c r="E16" s="191"/>
      <c r="F16" s="191"/>
      <c r="G16" s="191"/>
      <c r="H16" s="192"/>
      <c r="I16" s="192"/>
      <c r="J16" s="193"/>
      <c r="K16" s="1418"/>
      <c r="L16" s="1418"/>
      <c r="M16" s="1418"/>
      <c r="N16" s="1418"/>
      <c r="O16" s="1418"/>
      <c r="P16" s="1418"/>
    </row>
    <row r="17" spans="1:10" x14ac:dyDescent="0.35">
      <c r="A17" s="1211"/>
      <c r="B17" s="153" t="s">
        <v>45</v>
      </c>
      <c r="C17" s="191"/>
      <c r="D17" s="191"/>
      <c r="E17" s="191"/>
      <c r="F17" s="191"/>
      <c r="G17" s="191"/>
      <c r="H17" s="192"/>
      <c r="I17" s="192"/>
      <c r="J17" s="193"/>
    </row>
    <row r="18" spans="1:10" s="691" customFormat="1" x14ac:dyDescent="0.35">
      <c r="A18" s="1209"/>
      <c r="B18" s="153" t="s">
        <v>48</v>
      </c>
      <c r="C18" s="191"/>
      <c r="D18" s="191"/>
      <c r="E18" s="191"/>
      <c r="F18" s="191"/>
      <c r="G18" s="191"/>
      <c r="H18" s="192"/>
      <c r="I18" s="192"/>
      <c r="J18" s="193"/>
    </row>
    <row r="19" spans="1:10" s="506" customFormat="1" x14ac:dyDescent="0.35">
      <c r="A19" s="1209"/>
      <c r="B19" s="153" t="s">
        <v>51</v>
      </c>
      <c r="C19" s="191"/>
      <c r="D19" s="191"/>
      <c r="E19" s="191"/>
      <c r="F19" s="191"/>
      <c r="G19" s="191"/>
      <c r="H19" s="192"/>
      <c r="I19" s="192"/>
      <c r="J19" s="193"/>
    </row>
    <row r="20" spans="1:10" x14ac:dyDescent="0.35">
      <c r="A20" s="1212"/>
      <c r="B20" s="153" t="s">
        <v>54</v>
      </c>
      <c r="C20" s="191"/>
      <c r="D20" s="191"/>
      <c r="E20" s="191"/>
      <c r="F20" s="191"/>
      <c r="G20" s="191"/>
      <c r="H20" s="192"/>
      <c r="I20" s="192"/>
      <c r="J20" s="193"/>
    </row>
    <row r="21" spans="1:10" x14ac:dyDescent="0.35">
      <c r="A21" s="1213" t="s">
        <v>57</v>
      </c>
      <c r="B21" s="155" t="s">
        <v>58</v>
      </c>
      <c r="C21" s="191"/>
      <c r="D21" s="191"/>
      <c r="E21" s="191"/>
      <c r="F21" s="191"/>
      <c r="G21" s="191"/>
      <c r="H21" s="193"/>
      <c r="I21" s="192"/>
      <c r="J21" s="192"/>
    </row>
    <row r="22" spans="1:10" x14ac:dyDescent="0.35">
      <c r="A22" s="1214"/>
      <c r="B22" s="155" t="s">
        <v>61</v>
      </c>
      <c r="C22" s="191"/>
      <c r="D22" s="191"/>
      <c r="E22" s="191"/>
      <c r="F22" s="501"/>
      <c r="G22" s="191"/>
      <c r="H22" s="193"/>
      <c r="I22" s="192"/>
      <c r="J22" s="192"/>
    </row>
    <row r="23" spans="1:10" x14ac:dyDescent="0.35">
      <c r="A23" s="1215"/>
      <c r="B23" s="155" t="s">
        <v>64</v>
      </c>
      <c r="C23" s="191"/>
      <c r="D23" s="191"/>
      <c r="E23" s="191"/>
      <c r="F23" s="191"/>
      <c r="G23" s="191"/>
      <c r="H23" s="193"/>
      <c r="I23" s="192"/>
      <c r="J23" s="192"/>
    </row>
    <row r="24" spans="1:10" x14ac:dyDescent="0.35">
      <c r="A24" s="1216" t="s">
        <v>67</v>
      </c>
      <c r="B24" s="156" t="s">
        <v>68</v>
      </c>
      <c r="C24" s="191"/>
      <c r="D24" s="191"/>
      <c r="E24" s="191"/>
      <c r="F24" s="191"/>
      <c r="G24" s="191"/>
      <c r="H24" s="193"/>
      <c r="I24" s="192"/>
      <c r="J24" s="1254"/>
    </row>
    <row r="25" spans="1:10" x14ac:dyDescent="0.35">
      <c r="A25" s="1217"/>
      <c r="B25" s="156" t="s">
        <v>71</v>
      </c>
      <c r="C25" s="194"/>
      <c r="D25" s="194"/>
      <c r="E25" s="191"/>
      <c r="F25" s="191"/>
      <c r="G25" s="191"/>
      <c r="H25" s="193"/>
      <c r="I25" s="192"/>
      <c r="J25" s="193"/>
    </row>
    <row r="26" spans="1:10" x14ac:dyDescent="0.35">
      <c r="A26" s="1218"/>
      <c r="B26" s="156" t="s">
        <v>74</v>
      </c>
      <c r="C26" s="191"/>
      <c r="D26" s="191"/>
      <c r="E26" s="191"/>
      <c r="F26" s="191"/>
      <c r="G26" s="191"/>
      <c r="H26" s="193"/>
      <c r="I26" s="192"/>
      <c r="J26" s="193"/>
    </row>
    <row r="27" spans="1:10" x14ac:dyDescent="0.35">
      <c r="A27" s="1219" t="s">
        <v>77</v>
      </c>
      <c r="B27" s="157" t="s">
        <v>78</v>
      </c>
      <c r="C27" s="191"/>
      <c r="D27" s="191"/>
      <c r="E27" s="191"/>
      <c r="F27" s="191"/>
      <c r="G27" s="191"/>
      <c r="H27" s="193"/>
      <c r="I27" s="192"/>
      <c r="J27" s="193"/>
    </row>
    <row r="28" spans="1:10" x14ac:dyDescent="0.35">
      <c r="A28" s="1220" t="s">
        <v>81</v>
      </c>
      <c r="B28" s="153" t="s">
        <v>82</v>
      </c>
      <c r="C28" s="191"/>
      <c r="D28" s="191"/>
      <c r="E28" s="191"/>
      <c r="F28" s="191"/>
      <c r="G28" s="195"/>
      <c r="H28" s="193"/>
      <c r="I28" s="193"/>
      <c r="J28" s="193"/>
    </row>
    <row r="29" spans="1:10" x14ac:dyDescent="0.35">
      <c r="A29" s="1213" t="s">
        <v>86</v>
      </c>
      <c r="B29" s="155" t="s">
        <v>87</v>
      </c>
      <c r="C29" s="191"/>
      <c r="D29" s="191"/>
      <c r="E29" s="191"/>
      <c r="F29" s="191"/>
      <c r="G29" s="195"/>
      <c r="H29" s="191"/>
      <c r="I29" s="191"/>
      <c r="J29" s="191"/>
    </row>
    <row r="30" spans="1:10" x14ac:dyDescent="0.35">
      <c r="A30" s="1214"/>
      <c r="B30" s="155" t="s">
        <v>93</v>
      </c>
      <c r="C30" s="191"/>
      <c r="D30" s="191"/>
      <c r="E30" s="191"/>
      <c r="F30" s="191"/>
      <c r="G30" s="195"/>
      <c r="H30" s="193"/>
      <c r="I30" s="193"/>
      <c r="J30" s="193"/>
    </row>
    <row r="31" spans="1:10" s="1352" customFormat="1" x14ac:dyDescent="0.35">
      <c r="A31" s="1214"/>
      <c r="B31" s="155" t="s">
        <v>156</v>
      </c>
      <c r="C31" s="191"/>
      <c r="D31" s="191"/>
      <c r="E31" s="191"/>
      <c r="F31" s="191"/>
      <c r="G31" s="195"/>
      <c r="H31" s="193"/>
      <c r="I31" s="196"/>
      <c r="J31" s="193"/>
    </row>
    <row r="32" spans="1:10" x14ac:dyDescent="0.35">
      <c r="A32" s="1214"/>
      <c r="B32" s="155" t="s">
        <v>96</v>
      </c>
      <c r="C32" s="191"/>
      <c r="D32" s="191"/>
      <c r="E32" s="193"/>
      <c r="F32" s="193"/>
      <c r="G32" s="195"/>
      <c r="H32" s="195"/>
      <c r="I32" s="196"/>
      <c r="J32" s="191"/>
    </row>
    <row r="33" spans="1:10" x14ac:dyDescent="0.35">
      <c r="A33" s="1214"/>
      <c r="B33" s="155" t="s">
        <v>99</v>
      </c>
      <c r="C33" s="193"/>
      <c r="D33" s="193"/>
      <c r="E33" s="193"/>
      <c r="F33" s="193"/>
      <c r="G33" s="192"/>
      <c r="H33" s="192"/>
      <c r="I33" s="193"/>
      <c r="J33" s="193"/>
    </row>
    <row r="34" spans="1:10" x14ac:dyDescent="0.35">
      <c r="A34" s="1215"/>
      <c r="B34" s="155" t="s">
        <v>102</v>
      </c>
      <c r="C34" s="193"/>
      <c r="D34" s="193"/>
      <c r="E34" s="193"/>
      <c r="F34" s="193"/>
      <c r="G34" s="192"/>
      <c r="H34" s="196"/>
      <c r="I34" s="193"/>
      <c r="J34" s="193"/>
    </row>
    <row r="35" spans="1:10" x14ac:dyDescent="0.35">
      <c r="A35" s="1219" t="s">
        <v>105</v>
      </c>
      <c r="B35" s="157" t="s">
        <v>106</v>
      </c>
      <c r="C35" s="193"/>
      <c r="D35" s="193"/>
      <c r="E35" s="193"/>
      <c r="F35" s="193"/>
      <c r="G35" s="193"/>
      <c r="H35" s="192"/>
      <c r="I35" s="193"/>
      <c r="J35" s="193"/>
    </row>
    <row r="36" spans="1:10" x14ac:dyDescent="0.35">
      <c r="A36" s="1221" t="s">
        <v>109</v>
      </c>
      <c r="B36" s="159" t="s">
        <v>110</v>
      </c>
      <c r="C36" s="193"/>
      <c r="D36" s="193"/>
      <c r="E36" s="193"/>
      <c r="F36" s="193"/>
      <c r="G36" s="193"/>
      <c r="H36" s="193"/>
      <c r="I36" s="193"/>
      <c r="J36" s="197"/>
    </row>
    <row r="37" spans="1:10" x14ac:dyDescent="0.35">
      <c r="A37" s="1222" t="s">
        <v>113</v>
      </c>
      <c r="B37" s="161" t="s">
        <v>114</v>
      </c>
      <c r="C37" s="197"/>
      <c r="D37" s="193"/>
      <c r="E37" s="193"/>
      <c r="F37" s="193"/>
      <c r="G37" s="197"/>
      <c r="H37" s="193"/>
      <c r="I37" s="193"/>
      <c r="J37" s="197"/>
    </row>
    <row r="38" spans="1:10" x14ac:dyDescent="0.35">
      <c r="A38" s="1223"/>
      <c r="B38" s="161" t="s">
        <v>117</v>
      </c>
      <c r="C38" s="197"/>
      <c r="D38" s="193"/>
      <c r="E38" s="193"/>
      <c r="F38" s="193"/>
      <c r="G38" s="197"/>
      <c r="H38" s="193"/>
      <c r="I38" s="193"/>
      <c r="J38" s="197"/>
    </row>
    <row r="39" spans="1:10" x14ac:dyDescent="0.35">
      <c r="A39" s="1224" t="s">
        <v>120</v>
      </c>
      <c r="B39" s="23" t="s">
        <v>157</v>
      </c>
      <c r="C39" s="197"/>
      <c r="D39" s="193"/>
      <c r="E39" s="197"/>
      <c r="F39" s="1261" t="s">
        <v>158</v>
      </c>
      <c r="G39" s="197"/>
      <c r="H39" s="1261" t="s">
        <v>159</v>
      </c>
      <c r="I39" s="197"/>
      <c r="J39" s="19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554"/>
  <sheetViews>
    <sheetView workbookViewId="0">
      <selection activeCell="G19" sqref="G19"/>
    </sheetView>
  </sheetViews>
  <sheetFormatPr baseColWidth="10" defaultColWidth="8.81640625" defaultRowHeight="14" x14ac:dyDescent="0.3"/>
  <cols>
    <col min="1" max="16384" width="8.81640625" style="3"/>
  </cols>
  <sheetData>
    <row r="1" spans="1:1" x14ac:dyDescent="0.3">
      <c r="A1" s="7" t="s">
        <v>2668</v>
      </c>
    </row>
    <row r="2" spans="1:1" x14ac:dyDescent="0.3">
      <c r="A2" s="217" t="s">
        <v>2669</v>
      </c>
    </row>
    <row r="3" spans="1:1" x14ac:dyDescent="0.3">
      <c r="A3" s="2" t="s">
        <v>2670</v>
      </c>
    </row>
    <row r="4" spans="1:1" x14ac:dyDescent="0.3">
      <c r="A4" s="2" t="s">
        <v>2671</v>
      </c>
    </row>
    <row r="5" spans="1:1" x14ac:dyDescent="0.3">
      <c r="A5" s="2" t="s">
        <v>2672</v>
      </c>
    </row>
    <row r="6" spans="1:1" x14ac:dyDescent="0.3">
      <c r="A6" s="2" t="s">
        <v>2673</v>
      </c>
    </row>
    <row r="7" spans="1:1" x14ac:dyDescent="0.3">
      <c r="A7" s="2" t="s">
        <v>2674</v>
      </c>
    </row>
    <row r="8" spans="1:1" x14ac:dyDescent="0.3">
      <c r="A8" s="2" t="s">
        <v>2675</v>
      </c>
    </row>
    <row r="9" spans="1:1" x14ac:dyDescent="0.3">
      <c r="A9" s="2" t="s">
        <v>2676</v>
      </c>
    </row>
    <row r="10" spans="1:1" x14ac:dyDescent="0.3">
      <c r="A10" s="2" t="s">
        <v>2677</v>
      </c>
    </row>
    <row r="11" spans="1:1" x14ac:dyDescent="0.3">
      <c r="A11" s="2" t="s">
        <v>2678</v>
      </c>
    </row>
    <row r="12" spans="1:1" x14ac:dyDescent="0.3">
      <c r="A12" s="2" t="s">
        <v>2679</v>
      </c>
    </row>
    <row r="13" spans="1:1" x14ac:dyDescent="0.3">
      <c r="A13" s="2" t="s">
        <v>2680</v>
      </c>
    </row>
    <row r="14" spans="1:1" x14ac:dyDescent="0.3">
      <c r="A14" s="2" t="s">
        <v>2681</v>
      </c>
    </row>
    <row r="15" spans="1:1" x14ac:dyDescent="0.3">
      <c r="A15" s="2" t="s">
        <v>2682</v>
      </c>
    </row>
    <row r="16" spans="1:1" x14ac:dyDescent="0.3">
      <c r="A16" s="2" t="s">
        <v>2683</v>
      </c>
    </row>
    <row r="17" spans="1:1" x14ac:dyDescent="0.3">
      <c r="A17" s="2" t="s">
        <v>2684</v>
      </c>
    </row>
    <row r="18" spans="1:1" x14ac:dyDescent="0.3">
      <c r="A18" s="2" t="s">
        <v>2685</v>
      </c>
    </row>
    <row r="19" spans="1:1" x14ac:dyDescent="0.3">
      <c r="A19" s="2" t="s">
        <v>2686</v>
      </c>
    </row>
    <row r="20" spans="1:1" x14ac:dyDescent="0.3">
      <c r="A20" s="2" t="s">
        <v>2687</v>
      </c>
    </row>
    <row r="21" spans="1:1" x14ac:dyDescent="0.3">
      <c r="A21" s="2" t="s">
        <v>2688</v>
      </c>
    </row>
    <row r="22" spans="1:1" x14ac:dyDescent="0.3">
      <c r="A22" s="2" t="s">
        <v>2689</v>
      </c>
    </row>
    <row r="23" spans="1:1" x14ac:dyDescent="0.3">
      <c r="A23" s="2" t="s">
        <v>2690</v>
      </c>
    </row>
    <row r="24" spans="1:1" x14ac:dyDescent="0.3">
      <c r="A24" s="2" t="s">
        <v>2691</v>
      </c>
    </row>
    <row r="25" spans="1:1" x14ac:dyDescent="0.3">
      <c r="A25" s="2" t="s">
        <v>2692</v>
      </c>
    </row>
    <row r="26" spans="1:1" x14ac:dyDescent="0.3">
      <c r="A26" s="2" t="s">
        <v>2693</v>
      </c>
    </row>
    <row r="27" spans="1:1" x14ac:dyDescent="0.3">
      <c r="A27" s="2" t="s">
        <v>2694</v>
      </c>
    </row>
    <row r="28" spans="1:1" x14ac:dyDescent="0.3">
      <c r="A28" s="2" t="s">
        <v>2695</v>
      </c>
    </row>
    <row r="29" spans="1:1" x14ac:dyDescent="0.3">
      <c r="A29" s="2" t="s">
        <v>2696</v>
      </c>
    </row>
    <row r="30" spans="1:1" x14ac:dyDescent="0.3">
      <c r="A30" s="2" t="s">
        <v>2697</v>
      </c>
    </row>
    <row r="31" spans="1:1" x14ac:dyDescent="0.3">
      <c r="A31" s="2" t="s">
        <v>2698</v>
      </c>
    </row>
    <row r="32" spans="1:1" x14ac:dyDescent="0.3">
      <c r="A32" s="2" t="s">
        <v>2699</v>
      </c>
    </row>
    <row r="33" spans="1:1" x14ac:dyDescent="0.3">
      <c r="A33" s="2" t="s">
        <v>2700</v>
      </c>
    </row>
    <row r="34" spans="1:1" x14ac:dyDescent="0.3">
      <c r="A34" s="2" t="s">
        <v>2701</v>
      </c>
    </row>
    <row r="35" spans="1:1" x14ac:dyDescent="0.3">
      <c r="A35" s="2" t="s">
        <v>2702</v>
      </c>
    </row>
    <row r="36" spans="1:1" x14ac:dyDescent="0.3">
      <c r="A36" s="2" t="s">
        <v>2703</v>
      </c>
    </row>
    <row r="37" spans="1:1" x14ac:dyDescent="0.3">
      <c r="A37" s="2" t="s">
        <v>2704</v>
      </c>
    </row>
    <row r="38" spans="1:1" x14ac:dyDescent="0.3">
      <c r="A38" s="2" t="s">
        <v>2705</v>
      </c>
    </row>
    <row r="39" spans="1:1" x14ac:dyDescent="0.3">
      <c r="A39" s="2" t="s">
        <v>2706</v>
      </c>
    </row>
    <row r="40" spans="1:1" x14ac:dyDescent="0.3">
      <c r="A40" s="2" t="s">
        <v>2707</v>
      </c>
    </row>
    <row r="41" spans="1:1" x14ac:dyDescent="0.3">
      <c r="A41" s="2" t="s">
        <v>2708</v>
      </c>
    </row>
    <row r="42" spans="1:1" x14ac:dyDescent="0.3">
      <c r="A42" s="2" t="s">
        <v>2709</v>
      </c>
    </row>
    <row r="43" spans="1:1" x14ac:dyDescent="0.3">
      <c r="A43" s="2" t="s">
        <v>2710</v>
      </c>
    </row>
    <row r="44" spans="1:1" x14ac:dyDescent="0.3">
      <c r="A44" s="2" t="s">
        <v>2711</v>
      </c>
    </row>
    <row r="45" spans="1:1" x14ac:dyDescent="0.3">
      <c r="A45" s="2" t="s">
        <v>2712</v>
      </c>
    </row>
    <row r="46" spans="1:1" x14ac:dyDescent="0.3">
      <c r="A46" s="2" t="s">
        <v>2713</v>
      </c>
    </row>
    <row r="47" spans="1:1" x14ac:dyDescent="0.3">
      <c r="A47" s="2" t="s">
        <v>2714</v>
      </c>
    </row>
    <row r="48" spans="1:1" x14ac:dyDescent="0.3">
      <c r="A48" s="2" t="s">
        <v>2715</v>
      </c>
    </row>
    <row r="49" spans="1:1" x14ac:dyDescent="0.3">
      <c r="A49" s="2" t="s">
        <v>2716</v>
      </c>
    </row>
    <row r="50" spans="1:1" x14ac:dyDescent="0.3">
      <c r="A50" s="2" t="s">
        <v>2717</v>
      </c>
    </row>
    <row r="51" spans="1:1" x14ac:dyDescent="0.3">
      <c r="A51" s="2" t="s">
        <v>2718</v>
      </c>
    </row>
    <row r="52" spans="1:1" x14ac:dyDescent="0.3">
      <c r="A52" s="2" t="s">
        <v>2719</v>
      </c>
    </row>
    <row r="53" spans="1:1" x14ac:dyDescent="0.3">
      <c r="A53" s="2" t="s">
        <v>2720</v>
      </c>
    </row>
    <row r="54" spans="1:1" x14ac:dyDescent="0.3">
      <c r="A54" s="2" t="s">
        <v>2721</v>
      </c>
    </row>
    <row r="55" spans="1:1" x14ac:dyDescent="0.3">
      <c r="A55" s="2" t="s">
        <v>2722</v>
      </c>
    </row>
    <row r="56" spans="1:1" x14ac:dyDescent="0.3">
      <c r="A56" s="2" t="s">
        <v>2723</v>
      </c>
    </row>
    <row r="57" spans="1:1" x14ac:dyDescent="0.3">
      <c r="A57" s="2" t="s">
        <v>2724</v>
      </c>
    </row>
    <row r="58" spans="1:1" x14ac:dyDescent="0.3">
      <c r="A58" s="2" t="s">
        <v>2725</v>
      </c>
    </row>
    <row r="59" spans="1:1" x14ac:dyDescent="0.3">
      <c r="A59" s="2" t="s">
        <v>2726</v>
      </c>
    </row>
    <row r="60" spans="1:1" x14ac:dyDescent="0.3">
      <c r="A60" s="2" t="s">
        <v>2727</v>
      </c>
    </row>
    <row r="61" spans="1:1" x14ac:dyDescent="0.3">
      <c r="A61" s="2" t="s">
        <v>2728</v>
      </c>
    </row>
    <row r="62" spans="1:1" x14ac:dyDescent="0.3">
      <c r="A62" s="2" t="s">
        <v>2729</v>
      </c>
    </row>
    <row r="63" spans="1:1" x14ac:dyDescent="0.3">
      <c r="A63" s="2" t="s">
        <v>2730</v>
      </c>
    </row>
    <row r="64" spans="1:1" x14ac:dyDescent="0.3">
      <c r="A64" s="2" t="s">
        <v>2731</v>
      </c>
    </row>
    <row r="65" spans="1:1" x14ac:dyDescent="0.3">
      <c r="A65" s="2" t="s">
        <v>2732</v>
      </c>
    </row>
    <row r="66" spans="1:1" x14ac:dyDescent="0.3">
      <c r="A66" s="2" t="s">
        <v>2733</v>
      </c>
    </row>
    <row r="67" spans="1:1" x14ac:dyDescent="0.3">
      <c r="A67" s="2" t="s">
        <v>2734</v>
      </c>
    </row>
    <row r="68" spans="1:1" x14ac:dyDescent="0.3">
      <c r="A68" s="2" t="s">
        <v>2735</v>
      </c>
    </row>
    <row r="69" spans="1:1" x14ac:dyDescent="0.3">
      <c r="A69" s="2" t="s">
        <v>2736</v>
      </c>
    </row>
    <row r="70" spans="1:1" x14ac:dyDescent="0.3">
      <c r="A70" s="2" t="s">
        <v>2737</v>
      </c>
    </row>
    <row r="71" spans="1:1" x14ac:dyDescent="0.3">
      <c r="A71" s="2" t="s">
        <v>2738</v>
      </c>
    </row>
    <row r="72" spans="1:1" x14ac:dyDescent="0.3">
      <c r="A72" s="2" t="s">
        <v>2739</v>
      </c>
    </row>
    <row r="73" spans="1:1" x14ac:dyDescent="0.3">
      <c r="A73" s="2" t="s">
        <v>2740</v>
      </c>
    </row>
    <row r="74" spans="1:1" x14ac:dyDescent="0.3">
      <c r="A74" s="2" t="s">
        <v>2741</v>
      </c>
    </row>
    <row r="75" spans="1:1" x14ac:dyDescent="0.3">
      <c r="A75" s="2" t="s">
        <v>2742</v>
      </c>
    </row>
    <row r="76" spans="1:1" x14ac:dyDescent="0.3">
      <c r="A76" s="2" t="s">
        <v>2743</v>
      </c>
    </row>
    <row r="77" spans="1:1" x14ac:dyDescent="0.3">
      <c r="A77" s="2" t="s">
        <v>2744</v>
      </c>
    </row>
    <row r="78" spans="1:1" x14ac:dyDescent="0.3">
      <c r="A78" s="2" t="s">
        <v>2745</v>
      </c>
    </row>
    <row r="79" spans="1:1" x14ac:dyDescent="0.3">
      <c r="A79" s="2" t="s">
        <v>2746</v>
      </c>
    </row>
    <row r="80" spans="1:1" x14ac:dyDescent="0.3">
      <c r="A80" s="2" t="s">
        <v>2747</v>
      </c>
    </row>
    <row r="81" spans="1:1" x14ac:dyDescent="0.3">
      <c r="A81" s="2" t="s">
        <v>2748</v>
      </c>
    </row>
    <row r="82" spans="1:1" x14ac:dyDescent="0.3">
      <c r="A82" s="2" t="s">
        <v>2749</v>
      </c>
    </row>
    <row r="83" spans="1:1" x14ac:dyDescent="0.3">
      <c r="A83" s="2" t="s">
        <v>2750</v>
      </c>
    </row>
    <row r="84" spans="1:1" x14ac:dyDescent="0.3">
      <c r="A84" s="2" t="s">
        <v>2751</v>
      </c>
    </row>
    <row r="85" spans="1:1" x14ac:dyDescent="0.3">
      <c r="A85" s="2" t="s">
        <v>2752</v>
      </c>
    </row>
    <row r="86" spans="1:1" x14ac:dyDescent="0.3">
      <c r="A86" s="2" t="s">
        <v>2753</v>
      </c>
    </row>
    <row r="87" spans="1:1" x14ac:dyDescent="0.3">
      <c r="A87" s="2" t="s">
        <v>2754</v>
      </c>
    </row>
    <row r="88" spans="1:1" x14ac:dyDescent="0.3">
      <c r="A88" s="2" t="s">
        <v>2755</v>
      </c>
    </row>
    <row r="89" spans="1:1" x14ac:dyDescent="0.3">
      <c r="A89" s="2" t="s">
        <v>2756</v>
      </c>
    </row>
    <row r="90" spans="1:1" x14ac:dyDescent="0.3">
      <c r="A90" s="2" t="s">
        <v>2757</v>
      </c>
    </row>
    <row r="91" spans="1:1" x14ac:dyDescent="0.3">
      <c r="A91" s="2" t="s">
        <v>2758</v>
      </c>
    </row>
    <row r="92" spans="1:1" x14ac:dyDescent="0.3">
      <c r="A92" s="2" t="s">
        <v>2759</v>
      </c>
    </row>
    <row r="93" spans="1:1" x14ac:dyDescent="0.3">
      <c r="A93" s="2" t="s">
        <v>2760</v>
      </c>
    </row>
    <row r="94" spans="1:1" x14ac:dyDescent="0.3">
      <c r="A94" s="2" t="s">
        <v>2761</v>
      </c>
    </row>
    <row r="95" spans="1:1" x14ac:dyDescent="0.3">
      <c r="A95" s="2" t="s">
        <v>2762</v>
      </c>
    </row>
    <row r="96" spans="1:1" x14ac:dyDescent="0.3">
      <c r="A96" s="2" t="s">
        <v>2763</v>
      </c>
    </row>
    <row r="97" spans="1:1" x14ac:dyDescent="0.3">
      <c r="A97" s="2" t="s">
        <v>2764</v>
      </c>
    </row>
    <row r="98" spans="1:1" x14ac:dyDescent="0.3">
      <c r="A98" s="2" t="s">
        <v>2765</v>
      </c>
    </row>
    <row r="99" spans="1:1" x14ac:dyDescent="0.3">
      <c r="A99" s="2" t="s">
        <v>2766</v>
      </c>
    </row>
    <row r="100" spans="1:1" x14ac:dyDescent="0.3">
      <c r="A100" s="2" t="s">
        <v>2767</v>
      </c>
    </row>
    <row r="101" spans="1:1" x14ac:dyDescent="0.3">
      <c r="A101" s="2" t="s">
        <v>2768</v>
      </c>
    </row>
    <row r="102" spans="1:1" x14ac:dyDescent="0.3">
      <c r="A102" s="2" t="s">
        <v>2769</v>
      </c>
    </row>
    <row r="103" spans="1:1" x14ac:dyDescent="0.3">
      <c r="A103" s="2" t="s">
        <v>2770</v>
      </c>
    </row>
    <row r="104" spans="1:1" x14ac:dyDescent="0.3">
      <c r="A104" s="2" t="s">
        <v>2771</v>
      </c>
    </row>
    <row r="105" spans="1:1" x14ac:dyDescent="0.3">
      <c r="A105" s="2" t="s">
        <v>2772</v>
      </c>
    </row>
    <row r="106" spans="1:1" x14ac:dyDescent="0.3">
      <c r="A106" s="2" t="s">
        <v>2773</v>
      </c>
    </row>
    <row r="107" spans="1:1" x14ac:dyDescent="0.3">
      <c r="A107" s="2" t="s">
        <v>2774</v>
      </c>
    </row>
    <row r="108" spans="1:1" x14ac:dyDescent="0.3">
      <c r="A108" s="2" t="s">
        <v>2775</v>
      </c>
    </row>
    <row r="109" spans="1:1" x14ac:dyDescent="0.3">
      <c r="A109" s="2" t="s">
        <v>2776</v>
      </c>
    </row>
    <row r="110" spans="1:1" x14ac:dyDescent="0.3">
      <c r="A110" s="2" t="s">
        <v>2777</v>
      </c>
    </row>
    <row r="111" spans="1:1" x14ac:dyDescent="0.3">
      <c r="A111" s="2" t="s">
        <v>2778</v>
      </c>
    </row>
    <row r="112" spans="1:1" x14ac:dyDescent="0.3">
      <c r="A112" s="2" t="s">
        <v>2779</v>
      </c>
    </row>
    <row r="113" spans="1:1" x14ac:dyDescent="0.3">
      <c r="A113" s="2" t="s">
        <v>2780</v>
      </c>
    </row>
    <row r="114" spans="1:1" x14ac:dyDescent="0.3">
      <c r="A114" s="2" t="s">
        <v>2781</v>
      </c>
    </row>
    <row r="115" spans="1:1" x14ac:dyDescent="0.3">
      <c r="A115" s="2" t="s">
        <v>2782</v>
      </c>
    </row>
    <row r="116" spans="1:1" x14ac:dyDescent="0.3">
      <c r="A116" s="2" t="s">
        <v>2783</v>
      </c>
    </row>
    <row r="117" spans="1:1" x14ac:dyDescent="0.3">
      <c r="A117" s="2" t="s">
        <v>2784</v>
      </c>
    </row>
    <row r="118" spans="1:1" x14ac:dyDescent="0.3">
      <c r="A118" s="2" t="s">
        <v>2785</v>
      </c>
    </row>
    <row r="119" spans="1:1" x14ac:dyDescent="0.3">
      <c r="A119" s="2" t="s">
        <v>2786</v>
      </c>
    </row>
    <row r="120" spans="1:1" x14ac:dyDescent="0.3">
      <c r="A120" s="2" t="s">
        <v>2787</v>
      </c>
    </row>
    <row r="121" spans="1:1" x14ac:dyDescent="0.3">
      <c r="A121" s="2" t="s">
        <v>2788</v>
      </c>
    </row>
    <row r="122" spans="1:1" x14ac:dyDescent="0.3">
      <c r="A122" s="2" t="s">
        <v>2789</v>
      </c>
    </row>
    <row r="123" spans="1:1" x14ac:dyDescent="0.3">
      <c r="A123" s="2" t="s">
        <v>2790</v>
      </c>
    </row>
    <row r="124" spans="1:1" x14ac:dyDescent="0.3">
      <c r="A124" s="2" t="s">
        <v>2791</v>
      </c>
    </row>
    <row r="125" spans="1:1" x14ac:dyDescent="0.3">
      <c r="A125" s="2" t="s">
        <v>2792</v>
      </c>
    </row>
    <row r="126" spans="1:1" x14ac:dyDescent="0.3">
      <c r="A126" s="2" t="s">
        <v>2793</v>
      </c>
    </row>
    <row r="127" spans="1:1" x14ac:dyDescent="0.3">
      <c r="A127" s="2" t="s">
        <v>2794</v>
      </c>
    </row>
    <row r="128" spans="1:1" x14ac:dyDescent="0.3">
      <c r="A128" s="2" t="s">
        <v>2795</v>
      </c>
    </row>
    <row r="129" spans="1:1" x14ac:dyDescent="0.3">
      <c r="A129" s="2" t="s">
        <v>2796</v>
      </c>
    </row>
    <row r="130" spans="1:1" x14ac:dyDescent="0.3">
      <c r="A130" s="2" t="s">
        <v>2797</v>
      </c>
    </row>
    <row r="131" spans="1:1" x14ac:dyDescent="0.3">
      <c r="A131" s="2" t="s">
        <v>2798</v>
      </c>
    </row>
    <row r="132" spans="1:1" x14ac:dyDescent="0.3">
      <c r="A132" s="2" t="s">
        <v>2799</v>
      </c>
    </row>
    <row r="133" spans="1:1" x14ac:dyDescent="0.3">
      <c r="A133" s="2" t="s">
        <v>2800</v>
      </c>
    </row>
    <row r="134" spans="1:1" x14ac:dyDescent="0.3">
      <c r="A134" s="2" t="s">
        <v>2801</v>
      </c>
    </row>
    <row r="135" spans="1:1" x14ac:dyDescent="0.3">
      <c r="A135" s="2" t="s">
        <v>2802</v>
      </c>
    </row>
    <row r="136" spans="1:1" x14ac:dyDescent="0.3">
      <c r="A136" s="2" t="s">
        <v>2803</v>
      </c>
    </row>
    <row r="137" spans="1:1" x14ac:dyDescent="0.3">
      <c r="A137" s="2" t="s">
        <v>2804</v>
      </c>
    </row>
    <row r="138" spans="1:1" x14ac:dyDescent="0.3">
      <c r="A138" s="2" t="s">
        <v>2805</v>
      </c>
    </row>
    <row r="139" spans="1:1" x14ac:dyDescent="0.3">
      <c r="A139" s="2" t="s">
        <v>2806</v>
      </c>
    </row>
    <row r="140" spans="1:1" x14ac:dyDescent="0.3">
      <c r="A140" s="2" t="s">
        <v>2807</v>
      </c>
    </row>
    <row r="141" spans="1:1" x14ac:dyDescent="0.3">
      <c r="A141" s="2" t="s">
        <v>2808</v>
      </c>
    </row>
    <row r="142" spans="1:1" x14ac:dyDescent="0.3">
      <c r="A142" s="2" t="s">
        <v>2809</v>
      </c>
    </row>
    <row r="143" spans="1:1" x14ac:dyDescent="0.3">
      <c r="A143" s="2" t="s">
        <v>2810</v>
      </c>
    </row>
    <row r="144" spans="1:1" x14ac:dyDescent="0.3">
      <c r="A144" s="2" t="s">
        <v>2811</v>
      </c>
    </row>
    <row r="145" spans="1:1" x14ac:dyDescent="0.3">
      <c r="A145" s="2" t="s">
        <v>2812</v>
      </c>
    </row>
    <row r="146" spans="1:1" x14ac:dyDescent="0.3">
      <c r="A146" s="2" t="s">
        <v>2813</v>
      </c>
    </row>
    <row r="147" spans="1:1" x14ac:dyDescent="0.3">
      <c r="A147" s="2" t="s">
        <v>2814</v>
      </c>
    </row>
    <row r="148" spans="1:1" x14ac:dyDescent="0.3">
      <c r="A148" s="2" t="s">
        <v>2815</v>
      </c>
    </row>
    <row r="149" spans="1:1" x14ac:dyDescent="0.3">
      <c r="A149" s="2" t="s">
        <v>2816</v>
      </c>
    </row>
    <row r="150" spans="1:1" x14ac:dyDescent="0.3">
      <c r="A150" s="2" t="s">
        <v>2817</v>
      </c>
    </row>
    <row r="151" spans="1:1" x14ac:dyDescent="0.3">
      <c r="A151" s="2" t="s">
        <v>2818</v>
      </c>
    </row>
    <row r="152" spans="1:1" x14ac:dyDescent="0.3">
      <c r="A152" s="2" t="s">
        <v>2819</v>
      </c>
    </row>
    <row r="153" spans="1:1" x14ac:dyDescent="0.3">
      <c r="A153" s="2" t="s">
        <v>2820</v>
      </c>
    </row>
    <row r="154" spans="1:1" x14ac:dyDescent="0.3">
      <c r="A154" s="2" t="s">
        <v>2821</v>
      </c>
    </row>
    <row r="155" spans="1:1" x14ac:dyDescent="0.3">
      <c r="A155" s="2" t="s">
        <v>2822</v>
      </c>
    </row>
    <row r="156" spans="1:1" x14ac:dyDescent="0.3">
      <c r="A156" s="2" t="s">
        <v>2823</v>
      </c>
    </row>
    <row r="157" spans="1:1" x14ac:dyDescent="0.3">
      <c r="A157" s="2" t="s">
        <v>2824</v>
      </c>
    </row>
    <row r="158" spans="1:1" x14ac:dyDescent="0.3">
      <c r="A158" s="2" t="s">
        <v>2825</v>
      </c>
    </row>
    <row r="159" spans="1:1" x14ac:dyDescent="0.3">
      <c r="A159" s="2" t="s">
        <v>2826</v>
      </c>
    </row>
    <row r="160" spans="1:1" x14ac:dyDescent="0.3">
      <c r="A160" s="2" t="s">
        <v>2827</v>
      </c>
    </row>
    <row r="161" spans="1:1" x14ac:dyDescent="0.3">
      <c r="A161" s="2" t="s">
        <v>2828</v>
      </c>
    </row>
    <row r="162" spans="1:1" x14ac:dyDescent="0.3">
      <c r="A162" s="2" t="s">
        <v>2829</v>
      </c>
    </row>
    <row r="163" spans="1:1" x14ac:dyDescent="0.3">
      <c r="A163" s="2" t="s">
        <v>2830</v>
      </c>
    </row>
    <row r="164" spans="1:1" x14ac:dyDescent="0.3">
      <c r="A164" s="2" t="s">
        <v>2831</v>
      </c>
    </row>
    <row r="165" spans="1:1" x14ac:dyDescent="0.3">
      <c r="A165" s="2" t="s">
        <v>2832</v>
      </c>
    </row>
    <row r="166" spans="1:1" x14ac:dyDescent="0.3">
      <c r="A166" s="2" t="s">
        <v>2833</v>
      </c>
    </row>
    <row r="167" spans="1:1" x14ac:dyDescent="0.3">
      <c r="A167" s="2" t="s">
        <v>2834</v>
      </c>
    </row>
    <row r="168" spans="1:1" x14ac:dyDescent="0.3">
      <c r="A168" s="2" t="s">
        <v>2835</v>
      </c>
    </row>
    <row r="169" spans="1:1" x14ac:dyDescent="0.3">
      <c r="A169" s="2" t="s">
        <v>2836</v>
      </c>
    </row>
    <row r="170" spans="1:1" x14ac:dyDescent="0.3">
      <c r="A170" s="2" t="s">
        <v>2837</v>
      </c>
    </row>
    <row r="171" spans="1:1" x14ac:dyDescent="0.3">
      <c r="A171" s="2" t="s">
        <v>2838</v>
      </c>
    </row>
    <row r="172" spans="1:1" x14ac:dyDescent="0.3">
      <c r="A172" s="2" t="s">
        <v>2839</v>
      </c>
    </row>
    <row r="173" spans="1:1" x14ac:dyDescent="0.3">
      <c r="A173" s="2" t="s">
        <v>2840</v>
      </c>
    </row>
    <row r="174" spans="1:1" x14ac:dyDescent="0.3">
      <c r="A174" s="2" t="s">
        <v>2841</v>
      </c>
    </row>
    <row r="175" spans="1:1" x14ac:dyDescent="0.3">
      <c r="A175" s="2" t="s">
        <v>2842</v>
      </c>
    </row>
    <row r="176" spans="1:1" x14ac:dyDescent="0.3">
      <c r="A176" s="2" t="s">
        <v>2843</v>
      </c>
    </row>
    <row r="177" spans="1:1" x14ac:dyDescent="0.3">
      <c r="A177" s="2" t="s">
        <v>2844</v>
      </c>
    </row>
    <row r="178" spans="1:1" x14ac:dyDescent="0.3">
      <c r="A178" s="2" t="s">
        <v>2845</v>
      </c>
    </row>
    <row r="179" spans="1:1" x14ac:dyDescent="0.3">
      <c r="A179" s="2" t="s">
        <v>2846</v>
      </c>
    </row>
    <row r="180" spans="1:1" x14ac:dyDescent="0.3">
      <c r="A180" s="2" t="s">
        <v>2847</v>
      </c>
    </row>
    <row r="181" spans="1:1" x14ac:dyDescent="0.3">
      <c r="A181" s="2" t="s">
        <v>2848</v>
      </c>
    </row>
    <row r="182" spans="1:1" x14ac:dyDescent="0.3">
      <c r="A182" s="2" t="s">
        <v>2849</v>
      </c>
    </row>
    <row r="183" spans="1:1" x14ac:dyDescent="0.3">
      <c r="A183" s="2" t="s">
        <v>2850</v>
      </c>
    </row>
    <row r="184" spans="1:1" x14ac:dyDescent="0.3">
      <c r="A184" s="2" t="s">
        <v>2851</v>
      </c>
    </row>
    <row r="185" spans="1:1" x14ac:dyDescent="0.3">
      <c r="A185" s="2" t="s">
        <v>2852</v>
      </c>
    </row>
    <row r="186" spans="1:1" x14ac:dyDescent="0.3">
      <c r="A186" s="2" t="s">
        <v>2853</v>
      </c>
    </row>
    <row r="187" spans="1:1" x14ac:dyDescent="0.3">
      <c r="A187" s="2" t="s">
        <v>2854</v>
      </c>
    </row>
    <row r="188" spans="1:1" x14ac:dyDescent="0.3">
      <c r="A188" s="2" t="s">
        <v>2855</v>
      </c>
    </row>
    <row r="189" spans="1:1" x14ac:dyDescent="0.3">
      <c r="A189" s="2" t="s">
        <v>2856</v>
      </c>
    </row>
    <row r="190" spans="1:1" x14ac:dyDescent="0.3">
      <c r="A190" s="2" t="s">
        <v>2857</v>
      </c>
    </row>
    <row r="191" spans="1:1" x14ac:dyDescent="0.3">
      <c r="A191" s="2" t="s">
        <v>2858</v>
      </c>
    </row>
    <row r="192" spans="1:1" x14ac:dyDescent="0.3">
      <c r="A192" s="2" t="s">
        <v>2859</v>
      </c>
    </row>
    <row r="193" spans="1:1" x14ac:dyDescent="0.3">
      <c r="A193" s="2" t="s">
        <v>2860</v>
      </c>
    </row>
    <row r="194" spans="1:1" x14ac:dyDescent="0.3">
      <c r="A194" s="2" t="s">
        <v>2861</v>
      </c>
    </row>
    <row r="195" spans="1:1" x14ac:dyDescent="0.3">
      <c r="A195" s="2" t="s">
        <v>2862</v>
      </c>
    </row>
    <row r="196" spans="1:1" x14ac:dyDescent="0.3">
      <c r="A196" s="2" t="s">
        <v>2863</v>
      </c>
    </row>
    <row r="197" spans="1:1" x14ac:dyDescent="0.3">
      <c r="A197" s="2" t="s">
        <v>2864</v>
      </c>
    </row>
    <row r="198" spans="1:1" x14ac:dyDescent="0.3">
      <c r="A198" s="2" t="s">
        <v>2865</v>
      </c>
    </row>
    <row r="199" spans="1:1" x14ac:dyDescent="0.3">
      <c r="A199" s="2" t="s">
        <v>2866</v>
      </c>
    </row>
    <row r="200" spans="1:1" x14ac:dyDescent="0.3">
      <c r="A200" s="2" t="s">
        <v>2867</v>
      </c>
    </row>
    <row r="201" spans="1:1" x14ac:dyDescent="0.3">
      <c r="A201" s="2" t="s">
        <v>2868</v>
      </c>
    </row>
    <row r="202" spans="1:1" x14ac:dyDescent="0.3">
      <c r="A202" s="2" t="s">
        <v>2869</v>
      </c>
    </row>
    <row r="203" spans="1:1" x14ac:dyDescent="0.3">
      <c r="A203" s="2" t="s">
        <v>2870</v>
      </c>
    </row>
    <row r="204" spans="1:1" x14ac:dyDescent="0.3">
      <c r="A204" s="2" t="s">
        <v>2871</v>
      </c>
    </row>
    <row r="205" spans="1:1" x14ac:dyDescent="0.3">
      <c r="A205" s="2" t="s">
        <v>2872</v>
      </c>
    </row>
    <row r="206" spans="1:1" x14ac:dyDescent="0.3">
      <c r="A206" s="2" t="s">
        <v>2873</v>
      </c>
    </row>
    <row r="207" spans="1:1" x14ac:dyDescent="0.3">
      <c r="A207" s="2" t="s">
        <v>2874</v>
      </c>
    </row>
    <row r="208" spans="1:1" x14ac:dyDescent="0.3">
      <c r="A208" s="2" t="s">
        <v>2875</v>
      </c>
    </row>
    <row r="209" spans="1:1" x14ac:dyDescent="0.3">
      <c r="A209" s="2" t="s">
        <v>2876</v>
      </c>
    </row>
    <row r="210" spans="1:1" x14ac:dyDescent="0.3">
      <c r="A210" s="2" t="s">
        <v>2877</v>
      </c>
    </row>
    <row r="211" spans="1:1" x14ac:dyDescent="0.3">
      <c r="A211" s="2" t="s">
        <v>2878</v>
      </c>
    </row>
    <row r="212" spans="1:1" x14ac:dyDescent="0.3">
      <c r="A212" s="2" t="s">
        <v>2879</v>
      </c>
    </row>
    <row r="213" spans="1:1" x14ac:dyDescent="0.3">
      <c r="A213" s="2" t="s">
        <v>2880</v>
      </c>
    </row>
    <row r="214" spans="1:1" x14ac:dyDescent="0.3">
      <c r="A214" s="2" t="s">
        <v>2881</v>
      </c>
    </row>
    <row r="215" spans="1:1" x14ac:dyDescent="0.3">
      <c r="A215" s="2" t="s">
        <v>2882</v>
      </c>
    </row>
    <row r="216" spans="1:1" x14ac:dyDescent="0.3">
      <c r="A216" s="2" t="s">
        <v>2883</v>
      </c>
    </row>
    <row r="217" spans="1:1" x14ac:dyDescent="0.3">
      <c r="A217" s="2" t="s">
        <v>2884</v>
      </c>
    </row>
    <row r="218" spans="1:1" x14ac:dyDescent="0.3">
      <c r="A218" s="2" t="s">
        <v>2885</v>
      </c>
    </row>
    <row r="219" spans="1:1" x14ac:dyDescent="0.3">
      <c r="A219" s="2" t="s">
        <v>2886</v>
      </c>
    </row>
    <row r="220" spans="1:1" x14ac:dyDescent="0.3">
      <c r="A220" s="2" t="s">
        <v>2887</v>
      </c>
    </row>
    <row r="221" spans="1:1" x14ac:dyDescent="0.3">
      <c r="A221" s="2" t="s">
        <v>2888</v>
      </c>
    </row>
    <row r="222" spans="1:1" x14ac:dyDescent="0.3">
      <c r="A222" s="2" t="s">
        <v>2889</v>
      </c>
    </row>
    <row r="223" spans="1:1" x14ac:dyDescent="0.3">
      <c r="A223" s="2" t="s">
        <v>2890</v>
      </c>
    </row>
    <row r="224" spans="1:1" x14ac:dyDescent="0.3">
      <c r="A224" s="2" t="s">
        <v>2891</v>
      </c>
    </row>
    <row r="225" spans="1:1" x14ac:dyDescent="0.3">
      <c r="A225" s="2" t="s">
        <v>2892</v>
      </c>
    </row>
    <row r="226" spans="1:1" x14ac:dyDescent="0.3">
      <c r="A226" s="2" t="s">
        <v>2893</v>
      </c>
    </row>
    <row r="227" spans="1:1" x14ac:dyDescent="0.3">
      <c r="A227" s="2" t="s">
        <v>2894</v>
      </c>
    </row>
    <row r="228" spans="1:1" x14ac:dyDescent="0.3">
      <c r="A228" s="2" t="s">
        <v>2895</v>
      </c>
    </row>
    <row r="229" spans="1:1" x14ac:dyDescent="0.3">
      <c r="A229" s="2" t="s">
        <v>2896</v>
      </c>
    </row>
    <row r="230" spans="1:1" x14ac:dyDescent="0.3">
      <c r="A230" s="2" t="s">
        <v>2897</v>
      </c>
    </row>
    <row r="231" spans="1:1" x14ac:dyDescent="0.3">
      <c r="A231" s="2" t="s">
        <v>2898</v>
      </c>
    </row>
    <row r="232" spans="1:1" x14ac:dyDescent="0.3">
      <c r="A232" s="2" t="s">
        <v>2899</v>
      </c>
    </row>
    <row r="233" spans="1:1" x14ac:dyDescent="0.3">
      <c r="A233" s="2" t="s">
        <v>2900</v>
      </c>
    </row>
    <row r="234" spans="1:1" x14ac:dyDescent="0.3">
      <c r="A234" s="2" t="s">
        <v>2901</v>
      </c>
    </row>
    <row r="235" spans="1:1" x14ac:dyDescent="0.3">
      <c r="A235" s="2" t="s">
        <v>2902</v>
      </c>
    </row>
    <row r="236" spans="1:1" x14ac:dyDescent="0.3">
      <c r="A236" s="2" t="s">
        <v>2903</v>
      </c>
    </row>
    <row r="237" spans="1:1" x14ac:dyDescent="0.3">
      <c r="A237" s="2" t="s">
        <v>2904</v>
      </c>
    </row>
    <row r="238" spans="1:1" x14ac:dyDescent="0.3">
      <c r="A238" s="2" t="s">
        <v>2905</v>
      </c>
    </row>
    <row r="239" spans="1:1" x14ac:dyDescent="0.3">
      <c r="A239" s="2" t="s">
        <v>2906</v>
      </c>
    </row>
    <row r="240" spans="1:1" x14ac:dyDescent="0.3">
      <c r="A240" s="2" t="s">
        <v>2907</v>
      </c>
    </row>
    <row r="241" spans="1:1" x14ac:dyDescent="0.3">
      <c r="A241" s="2" t="s">
        <v>2908</v>
      </c>
    </row>
    <row r="242" spans="1:1" x14ac:dyDescent="0.3">
      <c r="A242" s="2" t="s">
        <v>2909</v>
      </c>
    </row>
    <row r="243" spans="1:1" x14ac:dyDescent="0.3">
      <c r="A243" s="2" t="s">
        <v>2910</v>
      </c>
    </row>
    <row r="244" spans="1:1" x14ac:dyDescent="0.3">
      <c r="A244" s="2" t="s">
        <v>2911</v>
      </c>
    </row>
    <row r="245" spans="1:1" x14ac:dyDescent="0.3">
      <c r="A245" s="2" t="s">
        <v>2912</v>
      </c>
    </row>
    <row r="246" spans="1:1" x14ac:dyDescent="0.3">
      <c r="A246" s="2" t="s">
        <v>2913</v>
      </c>
    </row>
    <row r="247" spans="1:1" x14ac:dyDescent="0.3">
      <c r="A247" s="2" t="s">
        <v>2914</v>
      </c>
    </row>
    <row r="248" spans="1:1" x14ac:dyDescent="0.3">
      <c r="A248" s="2" t="s">
        <v>2915</v>
      </c>
    </row>
    <row r="249" spans="1:1" x14ac:dyDescent="0.3">
      <c r="A249" s="2" t="s">
        <v>2916</v>
      </c>
    </row>
    <row r="250" spans="1:1" x14ac:dyDescent="0.3">
      <c r="A250" s="2" t="s">
        <v>2917</v>
      </c>
    </row>
    <row r="251" spans="1:1" x14ac:dyDescent="0.3">
      <c r="A251" s="2" t="s">
        <v>2918</v>
      </c>
    </row>
    <row r="252" spans="1:1" x14ac:dyDescent="0.3">
      <c r="A252" s="2" t="s">
        <v>2919</v>
      </c>
    </row>
    <row r="253" spans="1:1" x14ac:dyDescent="0.3">
      <c r="A253" s="2" t="s">
        <v>2920</v>
      </c>
    </row>
    <row r="254" spans="1:1" x14ac:dyDescent="0.3">
      <c r="A254" s="2" t="s">
        <v>2921</v>
      </c>
    </row>
    <row r="255" spans="1:1" x14ac:dyDescent="0.3">
      <c r="A255" s="2" t="s">
        <v>2922</v>
      </c>
    </row>
    <row r="256" spans="1:1" x14ac:dyDescent="0.3">
      <c r="A256" s="2" t="s">
        <v>2923</v>
      </c>
    </row>
    <row r="257" spans="1:1" x14ac:dyDescent="0.3">
      <c r="A257" s="2" t="s">
        <v>2924</v>
      </c>
    </row>
    <row r="258" spans="1:1" x14ac:dyDescent="0.3">
      <c r="A258" s="2" t="s">
        <v>2925</v>
      </c>
    </row>
    <row r="259" spans="1:1" x14ac:dyDescent="0.3">
      <c r="A259" s="2" t="s">
        <v>2926</v>
      </c>
    </row>
    <row r="260" spans="1:1" x14ac:dyDescent="0.3">
      <c r="A260" s="2" t="s">
        <v>2927</v>
      </c>
    </row>
    <row r="261" spans="1:1" x14ac:dyDescent="0.3">
      <c r="A261" s="2" t="s">
        <v>2928</v>
      </c>
    </row>
    <row r="262" spans="1:1" x14ac:dyDescent="0.3">
      <c r="A262" s="2" t="s">
        <v>2929</v>
      </c>
    </row>
    <row r="263" spans="1:1" x14ac:dyDescent="0.3">
      <c r="A263" s="2" t="s">
        <v>2930</v>
      </c>
    </row>
    <row r="264" spans="1:1" x14ac:dyDescent="0.3">
      <c r="A264" s="2" t="s">
        <v>2931</v>
      </c>
    </row>
    <row r="265" spans="1:1" x14ac:dyDescent="0.3">
      <c r="A265" s="2" t="s">
        <v>2932</v>
      </c>
    </row>
    <row r="266" spans="1:1" x14ac:dyDescent="0.3">
      <c r="A266" s="2" t="s">
        <v>2933</v>
      </c>
    </row>
    <row r="267" spans="1:1" x14ac:dyDescent="0.3">
      <c r="A267" s="2" t="s">
        <v>2934</v>
      </c>
    </row>
    <row r="268" spans="1:1" x14ac:dyDescent="0.3">
      <c r="A268" s="2" t="s">
        <v>2935</v>
      </c>
    </row>
    <row r="269" spans="1:1" x14ac:dyDescent="0.3">
      <c r="A269" s="2" t="s">
        <v>2936</v>
      </c>
    </row>
    <row r="270" spans="1:1" x14ac:dyDescent="0.3">
      <c r="A270" s="2" t="s">
        <v>2937</v>
      </c>
    </row>
    <row r="271" spans="1:1" x14ac:dyDescent="0.3">
      <c r="A271" s="2" t="s">
        <v>2938</v>
      </c>
    </row>
    <row r="272" spans="1:1" x14ac:dyDescent="0.3">
      <c r="A272" s="2" t="s">
        <v>2939</v>
      </c>
    </row>
    <row r="273" spans="1:1" x14ac:dyDescent="0.3">
      <c r="A273" s="2" t="s">
        <v>2940</v>
      </c>
    </row>
    <row r="274" spans="1:1" x14ac:dyDescent="0.3">
      <c r="A274" s="2" t="s">
        <v>2941</v>
      </c>
    </row>
    <row r="275" spans="1:1" x14ac:dyDescent="0.3">
      <c r="A275" s="2" t="s">
        <v>2942</v>
      </c>
    </row>
    <row r="276" spans="1:1" x14ac:dyDescent="0.3">
      <c r="A276" s="2" t="s">
        <v>2943</v>
      </c>
    </row>
    <row r="277" spans="1:1" x14ac:dyDescent="0.3">
      <c r="A277" s="2" t="s">
        <v>2944</v>
      </c>
    </row>
    <row r="278" spans="1:1" x14ac:dyDescent="0.3">
      <c r="A278" s="2" t="s">
        <v>2945</v>
      </c>
    </row>
    <row r="279" spans="1:1" x14ac:dyDescent="0.3">
      <c r="A279" s="2" t="s">
        <v>2946</v>
      </c>
    </row>
    <row r="280" spans="1:1" x14ac:dyDescent="0.3">
      <c r="A280" s="2" t="s">
        <v>2947</v>
      </c>
    </row>
    <row r="281" spans="1:1" x14ac:dyDescent="0.3">
      <c r="A281" s="2" t="s">
        <v>2948</v>
      </c>
    </row>
    <row r="282" spans="1:1" x14ac:dyDescent="0.3">
      <c r="A282" s="2" t="s">
        <v>2949</v>
      </c>
    </row>
    <row r="283" spans="1:1" x14ac:dyDescent="0.3">
      <c r="A283" s="2" t="s">
        <v>2950</v>
      </c>
    </row>
    <row r="284" spans="1:1" x14ac:dyDescent="0.3">
      <c r="A284" s="2" t="s">
        <v>2951</v>
      </c>
    </row>
    <row r="285" spans="1:1" x14ac:dyDescent="0.3">
      <c r="A285" s="2" t="s">
        <v>2952</v>
      </c>
    </row>
    <row r="286" spans="1:1" x14ac:dyDescent="0.3">
      <c r="A286" s="2" t="s">
        <v>2953</v>
      </c>
    </row>
    <row r="287" spans="1:1" x14ac:dyDescent="0.3">
      <c r="A287" s="2" t="s">
        <v>2954</v>
      </c>
    </row>
    <row r="288" spans="1:1" x14ac:dyDescent="0.3">
      <c r="A288" s="2" t="s">
        <v>2955</v>
      </c>
    </row>
    <row r="289" spans="1:1" x14ac:dyDescent="0.3">
      <c r="A289" s="2" t="s">
        <v>2956</v>
      </c>
    </row>
    <row r="290" spans="1:1" x14ac:dyDescent="0.3">
      <c r="A290" s="2" t="s">
        <v>2957</v>
      </c>
    </row>
    <row r="291" spans="1:1" x14ac:dyDescent="0.3">
      <c r="A291" s="2" t="s">
        <v>2958</v>
      </c>
    </row>
    <row r="292" spans="1:1" x14ac:dyDescent="0.3">
      <c r="A292" s="2" t="s">
        <v>2959</v>
      </c>
    </row>
    <row r="293" spans="1:1" x14ac:dyDescent="0.3">
      <c r="A293" s="2" t="s">
        <v>2960</v>
      </c>
    </row>
    <row r="294" spans="1:1" x14ac:dyDescent="0.3">
      <c r="A294" s="2" t="s">
        <v>2961</v>
      </c>
    </row>
    <row r="295" spans="1:1" x14ac:dyDescent="0.3">
      <c r="A295" s="2" t="s">
        <v>2962</v>
      </c>
    </row>
    <row r="296" spans="1:1" x14ac:dyDescent="0.3">
      <c r="A296" s="2" t="s">
        <v>2963</v>
      </c>
    </row>
    <row r="297" spans="1:1" x14ac:dyDescent="0.3">
      <c r="A297" s="2" t="s">
        <v>2964</v>
      </c>
    </row>
    <row r="298" spans="1:1" x14ac:dyDescent="0.3">
      <c r="A298" s="2" t="s">
        <v>2965</v>
      </c>
    </row>
    <row r="299" spans="1:1" x14ac:dyDescent="0.3">
      <c r="A299" s="2" t="s">
        <v>2966</v>
      </c>
    </row>
    <row r="300" spans="1:1" x14ac:dyDescent="0.3">
      <c r="A300" s="2" t="s">
        <v>2967</v>
      </c>
    </row>
    <row r="301" spans="1:1" x14ac:dyDescent="0.3">
      <c r="A301" s="2" t="s">
        <v>2968</v>
      </c>
    </row>
    <row r="302" spans="1:1" x14ac:dyDescent="0.3">
      <c r="A302" s="2" t="s">
        <v>2969</v>
      </c>
    </row>
    <row r="303" spans="1:1" x14ac:dyDescent="0.3">
      <c r="A303" s="2" t="s">
        <v>2970</v>
      </c>
    </row>
    <row r="304" spans="1:1" x14ac:dyDescent="0.3">
      <c r="A304" s="2" t="s">
        <v>2971</v>
      </c>
    </row>
    <row r="305" spans="1:1" x14ac:dyDescent="0.3">
      <c r="A305" s="2" t="s">
        <v>2972</v>
      </c>
    </row>
    <row r="306" spans="1:1" x14ac:dyDescent="0.3">
      <c r="A306" s="2" t="s">
        <v>2973</v>
      </c>
    </row>
    <row r="307" spans="1:1" x14ac:dyDescent="0.3">
      <c r="A307" s="2" t="s">
        <v>2974</v>
      </c>
    </row>
    <row r="308" spans="1:1" x14ac:dyDescent="0.3">
      <c r="A308" s="2" t="s">
        <v>2975</v>
      </c>
    </row>
    <row r="309" spans="1:1" x14ac:dyDescent="0.3">
      <c r="A309" s="2" t="s">
        <v>2976</v>
      </c>
    </row>
    <row r="310" spans="1:1" x14ac:dyDescent="0.3">
      <c r="A310" s="2" t="s">
        <v>2977</v>
      </c>
    </row>
    <row r="311" spans="1:1" x14ac:dyDescent="0.3">
      <c r="A311" s="2" t="s">
        <v>2978</v>
      </c>
    </row>
    <row r="312" spans="1:1" x14ac:dyDescent="0.3">
      <c r="A312" s="2" t="s">
        <v>2979</v>
      </c>
    </row>
    <row r="313" spans="1:1" x14ac:dyDescent="0.3">
      <c r="A313" s="2" t="s">
        <v>2980</v>
      </c>
    </row>
    <row r="314" spans="1:1" x14ac:dyDescent="0.3">
      <c r="A314" s="2" t="s">
        <v>2981</v>
      </c>
    </row>
    <row r="315" spans="1:1" x14ac:dyDescent="0.3">
      <c r="A315" s="2" t="s">
        <v>2982</v>
      </c>
    </row>
    <row r="316" spans="1:1" x14ac:dyDescent="0.3">
      <c r="A316" s="2" t="s">
        <v>2983</v>
      </c>
    </row>
    <row r="317" spans="1:1" x14ac:dyDescent="0.3">
      <c r="A317" s="2" t="s">
        <v>2984</v>
      </c>
    </row>
    <row r="318" spans="1:1" x14ac:dyDescent="0.3">
      <c r="A318" s="2" t="s">
        <v>2985</v>
      </c>
    </row>
    <row r="319" spans="1:1" x14ac:dyDescent="0.3">
      <c r="A319" s="2" t="s">
        <v>2986</v>
      </c>
    </row>
    <row r="320" spans="1:1" x14ac:dyDescent="0.3">
      <c r="A320" s="2" t="s">
        <v>2987</v>
      </c>
    </row>
    <row r="321" spans="1:1" x14ac:dyDescent="0.3">
      <c r="A321" s="2" t="s">
        <v>2988</v>
      </c>
    </row>
    <row r="322" spans="1:1" x14ac:dyDescent="0.3">
      <c r="A322" s="2" t="s">
        <v>2989</v>
      </c>
    </row>
    <row r="323" spans="1:1" x14ac:dyDescent="0.3">
      <c r="A323" s="2" t="s">
        <v>2990</v>
      </c>
    </row>
    <row r="324" spans="1:1" x14ac:dyDescent="0.3">
      <c r="A324" s="2" t="s">
        <v>2991</v>
      </c>
    </row>
    <row r="325" spans="1:1" x14ac:dyDescent="0.3">
      <c r="A325" s="2" t="s">
        <v>2992</v>
      </c>
    </row>
    <row r="326" spans="1:1" x14ac:dyDescent="0.3">
      <c r="A326" s="2" t="s">
        <v>2993</v>
      </c>
    </row>
    <row r="327" spans="1:1" x14ac:dyDescent="0.3">
      <c r="A327" s="2" t="s">
        <v>2994</v>
      </c>
    </row>
    <row r="328" spans="1:1" x14ac:dyDescent="0.3">
      <c r="A328" s="2" t="s">
        <v>2995</v>
      </c>
    </row>
    <row r="329" spans="1:1" x14ac:dyDescent="0.3">
      <c r="A329" s="2" t="s">
        <v>2996</v>
      </c>
    </row>
    <row r="330" spans="1:1" x14ac:dyDescent="0.3">
      <c r="A330" s="2" t="s">
        <v>2997</v>
      </c>
    </row>
    <row r="331" spans="1:1" x14ac:dyDescent="0.3">
      <c r="A331" s="2" t="s">
        <v>2998</v>
      </c>
    </row>
    <row r="332" spans="1:1" x14ac:dyDescent="0.3">
      <c r="A332" s="2" t="s">
        <v>2999</v>
      </c>
    </row>
    <row r="333" spans="1:1" x14ac:dyDescent="0.3">
      <c r="A333" s="2" t="s">
        <v>3000</v>
      </c>
    </row>
    <row r="334" spans="1:1" x14ac:dyDescent="0.3">
      <c r="A334" s="2" t="s">
        <v>3001</v>
      </c>
    </row>
    <row r="335" spans="1:1" x14ac:dyDescent="0.3">
      <c r="A335" s="2" t="s">
        <v>3002</v>
      </c>
    </row>
    <row r="336" spans="1:1" x14ac:dyDescent="0.3">
      <c r="A336" s="2" t="s">
        <v>3003</v>
      </c>
    </row>
    <row r="337" spans="1:1" x14ac:dyDescent="0.3">
      <c r="A337" s="2" t="s">
        <v>3004</v>
      </c>
    </row>
    <row r="338" spans="1:1" x14ac:dyDescent="0.3">
      <c r="A338" s="2" t="s">
        <v>3005</v>
      </c>
    </row>
    <row r="339" spans="1:1" x14ac:dyDescent="0.3">
      <c r="A339" s="2" t="s">
        <v>3006</v>
      </c>
    </row>
    <row r="340" spans="1:1" x14ac:dyDescent="0.3">
      <c r="A340" s="2" t="s">
        <v>3007</v>
      </c>
    </row>
    <row r="341" spans="1:1" x14ac:dyDescent="0.3">
      <c r="A341" s="2" t="s">
        <v>3008</v>
      </c>
    </row>
    <row r="342" spans="1:1" x14ac:dyDescent="0.3">
      <c r="A342" s="2" t="s">
        <v>3009</v>
      </c>
    </row>
    <row r="343" spans="1:1" x14ac:dyDescent="0.3">
      <c r="A343" s="2" t="s">
        <v>3010</v>
      </c>
    </row>
    <row r="344" spans="1:1" x14ac:dyDescent="0.3">
      <c r="A344" s="2" t="s">
        <v>3011</v>
      </c>
    </row>
    <row r="345" spans="1:1" x14ac:dyDescent="0.3">
      <c r="A345" s="2" t="s">
        <v>3012</v>
      </c>
    </row>
    <row r="346" spans="1:1" x14ac:dyDescent="0.3">
      <c r="A346" s="2" t="s">
        <v>3013</v>
      </c>
    </row>
    <row r="347" spans="1:1" x14ac:dyDescent="0.3">
      <c r="A347" s="2" t="s">
        <v>3014</v>
      </c>
    </row>
    <row r="348" spans="1:1" x14ac:dyDescent="0.3">
      <c r="A348" s="2" t="s">
        <v>3015</v>
      </c>
    </row>
    <row r="349" spans="1:1" x14ac:dyDescent="0.3">
      <c r="A349" s="2" t="s">
        <v>3016</v>
      </c>
    </row>
    <row r="350" spans="1:1" x14ac:dyDescent="0.3">
      <c r="A350" s="2" t="s">
        <v>3017</v>
      </c>
    </row>
    <row r="351" spans="1:1" x14ac:dyDescent="0.3">
      <c r="A351" s="2" t="s">
        <v>3018</v>
      </c>
    </row>
    <row r="352" spans="1:1" x14ac:dyDescent="0.3">
      <c r="A352" s="2" t="s">
        <v>3019</v>
      </c>
    </row>
    <row r="353" spans="1:1" x14ac:dyDescent="0.3">
      <c r="A353" s="2" t="s">
        <v>3020</v>
      </c>
    </row>
    <row r="354" spans="1:1" x14ac:dyDescent="0.3">
      <c r="A354" s="2" t="s">
        <v>3021</v>
      </c>
    </row>
    <row r="355" spans="1:1" x14ac:dyDescent="0.3">
      <c r="A355" s="2" t="s">
        <v>3022</v>
      </c>
    </row>
    <row r="356" spans="1:1" x14ac:dyDescent="0.3">
      <c r="A356" s="2" t="s">
        <v>3023</v>
      </c>
    </row>
    <row r="357" spans="1:1" x14ac:dyDescent="0.3">
      <c r="A357" s="2" t="s">
        <v>3024</v>
      </c>
    </row>
    <row r="358" spans="1:1" x14ac:dyDescent="0.3">
      <c r="A358" s="2" t="s">
        <v>3025</v>
      </c>
    </row>
    <row r="359" spans="1:1" x14ac:dyDescent="0.3">
      <c r="A359" s="2" t="s">
        <v>3026</v>
      </c>
    </row>
    <row r="360" spans="1:1" x14ac:dyDescent="0.3">
      <c r="A360" s="2" t="s">
        <v>3027</v>
      </c>
    </row>
    <row r="361" spans="1:1" x14ac:dyDescent="0.3">
      <c r="A361" s="2" t="s">
        <v>3028</v>
      </c>
    </row>
    <row r="362" spans="1:1" x14ac:dyDescent="0.3">
      <c r="A362" s="2" t="s">
        <v>3029</v>
      </c>
    </row>
    <row r="363" spans="1:1" x14ac:dyDescent="0.3">
      <c r="A363" s="2" t="s">
        <v>3030</v>
      </c>
    </row>
    <row r="364" spans="1:1" x14ac:dyDescent="0.3">
      <c r="A364" s="2" t="s">
        <v>3031</v>
      </c>
    </row>
    <row r="365" spans="1:1" x14ac:dyDescent="0.3">
      <c r="A365" s="2" t="s">
        <v>3032</v>
      </c>
    </row>
    <row r="366" spans="1:1" x14ac:dyDescent="0.3">
      <c r="A366" s="2" t="s">
        <v>3033</v>
      </c>
    </row>
    <row r="367" spans="1:1" x14ac:dyDescent="0.3">
      <c r="A367" s="2" t="s">
        <v>3034</v>
      </c>
    </row>
    <row r="368" spans="1:1" x14ac:dyDescent="0.3">
      <c r="A368" s="2" t="s">
        <v>3035</v>
      </c>
    </row>
    <row r="369" spans="1:1" x14ac:dyDescent="0.3">
      <c r="A369" s="2" t="s">
        <v>3036</v>
      </c>
    </row>
    <row r="370" spans="1:1" x14ac:dyDescent="0.3">
      <c r="A370" s="2" t="s">
        <v>3037</v>
      </c>
    </row>
    <row r="371" spans="1:1" x14ac:dyDescent="0.3">
      <c r="A371" s="2" t="s">
        <v>3038</v>
      </c>
    </row>
    <row r="372" spans="1:1" x14ac:dyDescent="0.3">
      <c r="A372" s="2" t="s">
        <v>3039</v>
      </c>
    </row>
    <row r="373" spans="1:1" x14ac:dyDescent="0.3">
      <c r="A373" s="2" t="s">
        <v>3040</v>
      </c>
    </row>
    <row r="374" spans="1:1" x14ac:dyDescent="0.3">
      <c r="A374" s="2" t="s">
        <v>3041</v>
      </c>
    </row>
    <row r="375" spans="1:1" x14ac:dyDescent="0.3">
      <c r="A375" s="2" t="s">
        <v>3042</v>
      </c>
    </row>
    <row r="376" spans="1:1" x14ac:dyDescent="0.3">
      <c r="A376" s="2" t="s">
        <v>3043</v>
      </c>
    </row>
    <row r="377" spans="1:1" x14ac:dyDescent="0.3">
      <c r="A377" s="2" t="s">
        <v>3044</v>
      </c>
    </row>
    <row r="378" spans="1:1" x14ac:dyDescent="0.3">
      <c r="A378" s="2" t="s">
        <v>3045</v>
      </c>
    </row>
    <row r="379" spans="1:1" x14ac:dyDescent="0.3">
      <c r="A379" s="2" t="s">
        <v>3046</v>
      </c>
    </row>
    <row r="380" spans="1:1" x14ac:dyDescent="0.3">
      <c r="A380" s="2" t="s">
        <v>3047</v>
      </c>
    </row>
    <row r="381" spans="1:1" x14ac:dyDescent="0.3">
      <c r="A381" s="2" t="s">
        <v>3048</v>
      </c>
    </row>
    <row r="382" spans="1:1" x14ac:dyDescent="0.3">
      <c r="A382" s="2" t="s">
        <v>3049</v>
      </c>
    </row>
    <row r="383" spans="1:1" x14ac:dyDescent="0.3">
      <c r="A383" s="2" t="s">
        <v>3050</v>
      </c>
    </row>
    <row r="384" spans="1:1" x14ac:dyDescent="0.3">
      <c r="A384" s="2" t="s">
        <v>3051</v>
      </c>
    </row>
    <row r="385" spans="1:1" x14ac:dyDescent="0.3">
      <c r="A385" s="2" t="s">
        <v>3052</v>
      </c>
    </row>
    <row r="386" spans="1:1" x14ac:dyDescent="0.3">
      <c r="A386" s="2" t="s">
        <v>3053</v>
      </c>
    </row>
    <row r="387" spans="1:1" x14ac:dyDescent="0.3">
      <c r="A387" s="2" t="s">
        <v>3054</v>
      </c>
    </row>
    <row r="388" spans="1:1" x14ac:dyDescent="0.3">
      <c r="A388" s="2" t="s">
        <v>3055</v>
      </c>
    </row>
    <row r="389" spans="1:1" x14ac:dyDescent="0.3">
      <c r="A389" s="2" t="s">
        <v>3056</v>
      </c>
    </row>
    <row r="390" spans="1:1" x14ac:dyDescent="0.3">
      <c r="A390" s="2" t="s">
        <v>3057</v>
      </c>
    </row>
    <row r="391" spans="1:1" x14ac:dyDescent="0.3">
      <c r="A391" s="2" t="s">
        <v>3058</v>
      </c>
    </row>
    <row r="392" spans="1:1" x14ac:dyDescent="0.3">
      <c r="A392" s="2" t="s">
        <v>3059</v>
      </c>
    </row>
    <row r="393" spans="1:1" x14ac:dyDescent="0.3">
      <c r="A393" s="2" t="s">
        <v>3060</v>
      </c>
    </row>
    <row r="394" spans="1:1" x14ac:dyDescent="0.3">
      <c r="A394" s="2" t="s">
        <v>3061</v>
      </c>
    </row>
    <row r="395" spans="1:1" x14ac:dyDescent="0.3">
      <c r="A395" s="2" t="s">
        <v>3062</v>
      </c>
    </row>
    <row r="396" spans="1:1" x14ac:dyDescent="0.3">
      <c r="A396" s="2" t="s">
        <v>3063</v>
      </c>
    </row>
    <row r="397" spans="1:1" x14ac:dyDescent="0.3">
      <c r="A397" s="2" t="s">
        <v>3064</v>
      </c>
    </row>
    <row r="398" spans="1:1" x14ac:dyDescent="0.3">
      <c r="A398" s="2" t="s">
        <v>3065</v>
      </c>
    </row>
    <row r="399" spans="1:1" x14ac:dyDescent="0.3">
      <c r="A399" s="2" t="s">
        <v>3066</v>
      </c>
    </row>
    <row r="400" spans="1:1" x14ac:dyDescent="0.3">
      <c r="A400" s="2" t="s">
        <v>3067</v>
      </c>
    </row>
    <row r="401" spans="1:1" x14ac:dyDescent="0.3">
      <c r="A401" s="2" t="s">
        <v>3068</v>
      </c>
    </row>
    <row r="402" spans="1:1" x14ac:dyDescent="0.3">
      <c r="A402" s="2" t="s">
        <v>3069</v>
      </c>
    </row>
    <row r="403" spans="1:1" x14ac:dyDescent="0.3">
      <c r="A403" s="2" t="s">
        <v>3070</v>
      </c>
    </row>
    <row r="404" spans="1:1" x14ac:dyDescent="0.3">
      <c r="A404" s="2" t="s">
        <v>3071</v>
      </c>
    </row>
    <row r="405" spans="1:1" x14ac:dyDescent="0.3">
      <c r="A405" s="2" t="s">
        <v>3072</v>
      </c>
    </row>
    <row r="406" spans="1:1" x14ac:dyDescent="0.3">
      <c r="A406" s="2" t="s">
        <v>3073</v>
      </c>
    </row>
    <row r="407" spans="1:1" x14ac:dyDescent="0.3">
      <c r="A407" s="2" t="s">
        <v>3025</v>
      </c>
    </row>
    <row r="408" spans="1:1" x14ac:dyDescent="0.3">
      <c r="A408" s="2" t="s">
        <v>3074</v>
      </c>
    </row>
    <row r="409" spans="1:1" x14ac:dyDescent="0.3">
      <c r="A409" s="2" t="s">
        <v>3075</v>
      </c>
    </row>
    <row r="410" spans="1:1" x14ac:dyDescent="0.3">
      <c r="A410" s="2" t="s">
        <v>3076</v>
      </c>
    </row>
    <row r="411" spans="1:1" x14ac:dyDescent="0.3">
      <c r="A411" s="2" t="s">
        <v>3077</v>
      </c>
    </row>
    <row r="412" spans="1:1" x14ac:dyDescent="0.3">
      <c r="A412" s="2" t="s">
        <v>3078</v>
      </c>
    </row>
    <row r="413" spans="1:1" x14ac:dyDescent="0.3">
      <c r="A413" s="2" t="s">
        <v>3079</v>
      </c>
    </row>
    <row r="414" spans="1:1" x14ac:dyDescent="0.3">
      <c r="A414" s="2" t="s">
        <v>3080</v>
      </c>
    </row>
    <row r="415" spans="1:1" x14ac:dyDescent="0.3">
      <c r="A415" s="2" t="s">
        <v>3081</v>
      </c>
    </row>
    <row r="416" spans="1:1" x14ac:dyDescent="0.3">
      <c r="A416" s="2" t="s">
        <v>3082</v>
      </c>
    </row>
    <row r="417" spans="1:1" x14ac:dyDescent="0.3">
      <c r="A417" s="2" t="s">
        <v>3083</v>
      </c>
    </row>
    <row r="418" spans="1:1" x14ac:dyDescent="0.3">
      <c r="A418" s="2" t="s">
        <v>3084</v>
      </c>
    </row>
    <row r="419" spans="1:1" x14ac:dyDescent="0.3">
      <c r="A419" s="2" t="s">
        <v>3085</v>
      </c>
    </row>
    <row r="420" spans="1:1" x14ac:dyDescent="0.3">
      <c r="A420" s="2" t="s">
        <v>3086</v>
      </c>
    </row>
    <row r="421" spans="1:1" x14ac:dyDescent="0.3">
      <c r="A421" s="2" t="s">
        <v>3087</v>
      </c>
    </row>
    <row r="422" spans="1:1" x14ac:dyDescent="0.3">
      <c r="A422" s="2" t="s">
        <v>3088</v>
      </c>
    </row>
    <row r="423" spans="1:1" x14ac:dyDescent="0.3">
      <c r="A423" s="2" t="s">
        <v>3089</v>
      </c>
    </row>
    <row r="424" spans="1:1" x14ac:dyDescent="0.3">
      <c r="A424" s="2" t="s">
        <v>3090</v>
      </c>
    </row>
    <row r="425" spans="1:1" x14ac:dyDescent="0.3">
      <c r="A425" s="2" t="s">
        <v>3091</v>
      </c>
    </row>
    <row r="426" spans="1:1" x14ac:dyDescent="0.3">
      <c r="A426" s="2" t="s">
        <v>3092</v>
      </c>
    </row>
    <row r="427" spans="1:1" x14ac:dyDescent="0.3">
      <c r="A427" s="2" t="s">
        <v>3093</v>
      </c>
    </row>
    <row r="428" spans="1:1" x14ac:dyDescent="0.3">
      <c r="A428" s="2" t="s">
        <v>3094</v>
      </c>
    </row>
    <row r="429" spans="1:1" x14ac:dyDescent="0.3">
      <c r="A429" s="2" t="s">
        <v>3095</v>
      </c>
    </row>
    <row r="430" spans="1:1" x14ac:dyDescent="0.3">
      <c r="A430" s="2" t="s">
        <v>3096</v>
      </c>
    </row>
    <row r="431" spans="1:1" x14ac:dyDescent="0.3">
      <c r="A431" s="2" t="s">
        <v>3097</v>
      </c>
    </row>
    <row r="432" spans="1:1" x14ac:dyDescent="0.3">
      <c r="A432" s="2" t="s">
        <v>3098</v>
      </c>
    </row>
    <row r="433" spans="1:1" x14ac:dyDescent="0.3">
      <c r="A433" s="2" t="s">
        <v>3099</v>
      </c>
    </row>
    <row r="434" spans="1:1" x14ac:dyDescent="0.3">
      <c r="A434" s="2" t="s">
        <v>3100</v>
      </c>
    </row>
    <row r="435" spans="1:1" x14ac:dyDescent="0.3">
      <c r="A435" s="2" t="s">
        <v>3101</v>
      </c>
    </row>
    <row r="436" spans="1:1" x14ac:dyDescent="0.3">
      <c r="A436" s="2" t="s">
        <v>3102</v>
      </c>
    </row>
    <row r="437" spans="1:1" x14ac:dyDescent="0.3">
      <c r="A437" s="2" t="s">
        <v>3103</v>
      </c>
    </row>
    <row r="438" spans="1:1" x14ac:dyDescent="0.3">
      <c r="A438" s="2" t="s">
        <v>3104</v>
      </c>
    </row>
    <row r="439" spans="1:1" x14ac:dyDescent="0.3">
      <c r="A439" s="2" t="s">
        <v>3105</v>
      </c>
    </row>
    <row r="440" spans="1:1" x14ac:dyDescent="0.3">
      <c r="A440" s="2" t="s">
        <v>3106</v>
      </c>
    </row>
    <row r="441" spans="1:1" x14ac:dyDescent="0.3">
      <c r="A441" s="2" t="s">
        <v>3107</v>
      </c>
    </row>
    <row r="442" spans="1:1" x14ac:dyDescent="0.3">
      <c r="A442" s="2" t="s">
        <v>3108</v>
      </c>
    </row>
    <row r="443" spans="1:1" x14ac:dyDescent="0.3">
      <c r="A443" s="2" t="s">
        <v>3109</v>
      </c>
    </row>
    <row r="444" spans="1:1" x14ac:dyDescent="0.3">
      <c r="A444" s="2" t="s">
        <v>3110</v>
      </c>
    </row>
    <row r="445" spans="1:1" x14ac:dyDescent="0.3">
      <c r="A445" s="2" t="s">
        <v>3111</v>
      </c>
    </row>
    <row r="446" spans="1:1" x14ac:dyDescent="0.3">
      <c r="A446" s="2" t="s">
        <v>3112</v>
      </c>
    </row>
    <row r="447" spans="1:1" x14ac:dyDescent="0.3">
      <c r="A447" s="2" t="s">
        <v>3113</v>
      </c>
    </row>
    <row r="448" spans="1:1" x14ac:dyDescent="0.3">
      <c r="A448" s="2" t="s">
        <v>3114</v>
      </c>
    </row>
    <row r="449" spans="1:1" x14ac:dyDescent="0.3">
      <c r="A449" s="2" t="s">
        <v>3115</v>
      </c>
    </row>
    <row r="450" spans="1:1" x14ac:dyDescent="0.3">
      <c r="A450" s="2" t="s">
        <v>3116</v>
      </c>
    </row>
    <row r="451" spans="1:1" x14ac:dyDescent="0.3">
      <c r="A451" s="2" t="s">
        <v>3117</v>
      </c>
    </row>
    <row r="452" spans="1:1" x14ac:dyDescent="0.3">
      <c r="A452" s="2" t="s">
        <v>3118</v>
      </c>
    </row>
    <row r="453" spans="1:1" x14ac:dyDescent="0.3">
      <c r="A453" s="2" t="s">
        <v>3119</v>
      </c>
    </row>
    <row r="454" spans="1:1" x14ac:dyDescent="0.3">
      <c r="A454" s="2" t="s">
        <v>3120</v>
      </c>
    </row>
    <row r="455" spans="1:1" x14ac:dyDescent="0.3">
      <c r="A455" s="2" t="s">
        <v>3121</v>
      </c>
    </row>
    <row r="456" spans="1:1" x14ac:dyDescent="0.3">
      <c r="A456" s="2" t="s">
        <v>3122</v>
      </c>
    </row>
    <row r="457" spans="1:1" x14ac:dyDescent="0.3">
      <c r="A457" s="2" t="s">
        <v>3123</v>
      </c>
    </row>
    <row r="458" spans="1:1" x14ac:dyDescent="0.3">
      <c r="A458" s="2" t="s">
        <v>3124</v>
      </c>
    </row>
    <row r="459" spans="1:1" x14ac:dyDescent="0.3">
      <c r="A459" s="2" t="s">
        <v>3125</v>
      </c>
    </row>
    <row r="460" spans="1:1" x14ac:dyDescent="0.3">
      <c r="A460" s="2" t="s">
        <v>3126</v>
      </c>
    </row>
    <row r="461" spans="1:1" x14ac:dyDescent="0.3">
      <c r="A461" s="2" t="s">
        <v>3127</v>
      </c>
    </row>
    <row r="462" spans="1:1" x14ac:dyDescent="0.3">
      <c r="A462" s="2" t="s">
        <v>3128</v>
      </c>
    </row>
    <row r="463" spans="1:1" x14ac:dyDescent="0.3">
      <c r="A463" s="2" t="s">
        <v>3129</v>
      </c>
    </row>
    <row r="464" spans="1:1" x14ac:dyDescent="0.3">
      <c r="A464" s="2" t="s">
        <v>3130</v>
      </c>
    </row>
    <row r="465" spans="1:1" x14ac:dyDescent="0.3">
      <c r="A465" s="2" t="s">
        <v>3131</v>
      </c>
    </row>
    <row r="466" spans="1:1" x14ac:dyDescent="0.3">
      <c r="A466" s="2" t="s">
        <v>3132</v>
      </c>
    </row>
    <row r="467" spans="1:1" x14ac:dyDescent="0.3">
      <c r="A467" s="2" t="s">
        <v>3133</v>
      </c>
    </row>
    <row r="468" spans="1:1" x14ac:dyDescent="0.3">
      <c r="A468" s="2" t="s">
        <v>3134</v>
      </c>
    </row>
    <row r="469" spans="1:1" x14ac:dyDescent="0.3">
      <c r="A469" s="2" t="s">
        <v>3135</v>
      </c>
    </row>
    <row r="470" spans="1:1" x14ac:dyDescent="0.3">
      <c r="A470" s="2" t="s">
        <v>3136</v>
      </c>
    </row>
    <row r="471" spans="1:1" x14ac:dyDescent="0.3">
      <c r="A471" s="2" t="s">
        <v>3137</v>
      </c>
    </row>
    <row r="472" spans="1:1" x14ac:dyDescent="0.3">
      <c r="A472" s="2" t="s">
        <v>3138</v>
      </c>
    </row>
    <row r="473" spans="1:1" x14ac:dyDescent="0.3">
      <c r="A473" s="2" t="s">
        <v>3139</v>
      </c>
    </row>
    <row r="474" spans="1:1" x14ac:dyDescent="0.3">
      <c r="A474" s="2" t="s">
        <v>3140</v>
      </c>
    </row>
    <row r="475" spans="1:1" x14ac:dyDescent="0.3">
      <c r="A475" s="2" t="s">
        <v>3141</v>
      </c>
    </row>
    <row r="476" spans="1:1" x14ac:dyDescent="0.3">
      <c r="A476" s="2" t="s">
        <v>3142</v>
      </c>
    </row>
    <row r="477" spans="1:1" x14ac:dyDescent="0.3">
      <c r="A477" s="2" t="s">
        <v>3143</v>
      </c>
    </row>
    <row r="478" spans="1:1" x14ac:dyDescent="0.3">
      <c r="A478" s="2" t="s">
        <v>3144</v>
      </c>
    </row>
    <row r="479" spans="1:1" x14ac:dyDescent="0.3">
      <c r="A479" s="2" t="s">
        <v>3145</v>
      </c>
    </row>
    <row r="480" spans="1:1" x14ac:dyDescent="0.3">
      <c r="A480" s="2" t="s">
        <v>3146</v>
      </c>
    </row>
    <row r="481" spans="1:1" x14ac:dyDescent="0.3">
      <c r="A481" s="2" t="s">
        <v>3147</v>
      </c>
    </row>
    <row r="482" spans="1:1" x14ac:dyDescent="0.3">
      <c r="A482" s="2" t="s">
        <v>3148</v>
      </c>
    </row>
    <row r="483" spans="1:1" x14ac:dyDescent="0.3">
      <c r="A483" s="2" t="s">
        <v>3149</v>
      </c>
    </row>
    <row r="484" spans="1:1" x14ac:dyDescent="0.3">
      <c r="A484" s="2" t="s">
        <v>3150</v>
      </c>
    </row>
    <row r="485" spans="1:1" x14ac:dyDescent="0.3">
      <c r="A485" s="2" t="s">
        <v>3151</v>
      </c>
    </row>
    <row r="486" spans="1:1" x14ac:dyDescent="0.3">
      <c r="A486" s="2" t="s">
        <v>3152</v>
      </c>
    </row>
    <row r="487" spans="1:1" x14ac:dyDescent="0.3">
      <c r="A487" s="2" t="s">
        <v>3153</v>
      </c>
    </row>
    <row r="488" spans="1:1" x14ac:dyDescent="0.3">
      <c r="A488" s="2" t="s">
        <v>3154</v>
      </c>
    </row>
    <row r="489" spans="1:1" x14ac:dyDescent="0.3">
      <c r="A489" s="2" t="s">
        <v>3155</v>
      </c>
    </row>
    <row r="490" spans="1:1" x14ac:dyDescent="0.3">
      <c r="A490" s="2" t="s">
        <v>3156</v>
      </c>
    </row>
    <row r="491" spans="1:1" x14ac:dyDescent="0.3">
      <c r="A491" s="2" t="s">
        <v>3157</v>
      </c>
    </row>
    <row r="492" spans="1:1" x14ac:dyDescent="0.3">
      <c r="A492" s="2" t="s">
        <v>3158</v>
      </c>
    </row>
    <row r="493" spans="1:1" x14ac:dyDescent="0.3">
      <c r="A493" s="2" t="s">
        <v>3159</v>
      </c>
    </row>
    <row r="494" spans="1:1" x14ac:dyDescent="0.3">
      <c r="A494" s="2" t="s">
        <v>3160</v>
      </c>
    </row>
    <row r="495" spans="1:1" x14ac:dyDescent="0.3">
      <c r="A495" s="2" t="s">
        <v>3161</v>
      </c>
    </row>
    <row r="496" spans="1:1" x14ac:dyDescent="0.3">
      <c r="A496" s="2" t="s">
        <v>3162</v>
      </c>
    </row>
    <row r="497" spans="1:1" x14ac:dyDescent="0.3">
      <c r="A497" s="2" t="s">
        <v>3163</v>
      </c>
    </row>
    <row r="498" spans="1:1" x14ac:dyDescent="0.3">
      <c r="A498" s="2" t="s">
        <v>3164</v>
      </c>
    </row>
    <row r="499" spans="1:1" x14ac:dyDescent="0.3">
      <c r="A499" s="2" t="s">
        <v>3165</v>
      </c>
    </row>
    <row r="500" spans="1:1" x14ac:dyDescent="0.3">
      <c r="A500" s="2" t="s">
        <v>3166</v>
      </c>
    </row>
    <row r="501" spans="1:1" x14ac:dyDescent="0.3">
      <c r="A501" s="2" t="s">
        <v>3167</v>
      </c>
    </row>
    <row r="502" spans="1:1" x14ac:dyDescent="0.3">
      <c r="A502" s="2" t="s">
        <v>3168</v>
      </c>
    </row>
    <row r="503" spans="1:1" x14ac:dyDescent="0.3">
      <c r="A503" s="2" t="s">
        <v>3169</v>
      </c>
    </row>
    <row r="504" spans="1:1" x14ac:dyDescent="0.3">
      <c r="A504" s="2" t="s">
        <v>3170</v>
      </c>
    </row>
    <row r="505" spans="1:1" x14ac:dyDescent="0.3">
      <c r="A505" s="2" t="s">
        <v>3171</v>
      </c>
    </row>
    <row r="506" spans="1:1" x14ac:dyDescent="0.3">
      <c r="A506" s="2" t="s">
        <v>3172</v>
      </c>
    </row>
    <row r="507" spans="1:1" x14ac:dyDescent="0.3">
      <c r="A507" s="2" t="s">
        <v>3173</v>
      </c>
    </row>
    <row r="508" spans="1:1" x14ac:dyDescent="0.3">
      <c r="A508" s="2" t="s">
        <v>3174</v>
      </c>
    </row>
    <row r="509" spans="1:1" x14ac:dyDescent="0.3">
      <c r="A509" s="2" t="s">
        <v>3175</v>
      </c>
    </row>
    <row r="510" spans="1:1" x14ac:dyDescent="0.3">
      <c r="A510" s="2" t="s">
        <v>3176</v>
      </c>
    </row>
    <row r="511" spans="1:1" x14ac:dyDescent="0.3">
      <c r="A511" s="2" t="s">
        <v>3177</v>
      </c>
    </row>
    <row r="512" spans="1:1" x14ac:dyDescent="0.3">
      <c r="A512" s="2" t="s">
        <v>3178</v>
      </c>
    </row>
    <row r="513" spans="1:1" x14ac:dyDescent="0.3">
      <c r="A513" s="2" t="s">
        <v>3179</v>
      </c>
    </row>
    <row r="514" spans="1:1" x14ac:dyDescent="0.3">
      <c r="A514" s="2" t="s">
        <v>3180</v>
      </c>
    </row>
    <row r="515" spans="1:1" x14ac:dyDescent="0.3">
      <c r="A515" s="2" t="s">
        <v>3181</v>
      </c>
    </row>
    <row r="516" spans="1:1" x14ac:dyDescent="0.3">
      <c r="A516" s="2" t="s">
        <v>3182</v>
      </c>
    </row>
    <row r="517" spans="1:1" x14ac:dyDescent="0.3">
      <c r="A517" s="2" t="s">
        <v>3183</v>
      </c>
    </row>
    <row r="518" spans="1:1" x14ac:dyDescent="0.3">
      <c r="A518" s="2" t="s">
        <v>3184</v>
      </c>
    </row>
    <row r="519" spans="1:1" x14ac:dyDescent="0.3">
      <c r="A519" s="2" t="s">
        <v>3185</v>
      </c>
    </row>
    <row r="520" spans="1:1" x14ac:dyDescent="0.3">
      <c r="A520" s="2" t="s">
        <v>3186</v>
      </c>
    </row>
    <row r="521" spans="1:1" x14ac:dyDescent="0.3">
      <c r="A521" s="2" t="s">
        <v>3187</v>
      </c>
    </row>
    <row r="522" spans="1:1" x14ac:dyDescent="0.3">
      <c r="A522" s="2" t="s">
        <v>3188</v>
      </c>
    </row>
    <row r="523" spans="1:1" x14ac:dyDescent="0.3">
      <c r="A523" s="2" t="s">
        <v>3189</v>
      </c>
    </row>
    <row r="524" spans="1:1" x14ac:dyDescent="0.3">
      <c r="A524" s="2" t="s">
        <v>3190</v>
      </c>
    </row>
    <row r="525" spans="1:1" x14ac:dyDescent="0.3">
      <c r="A525" s="2" t="s">
        <v>3191</v>
      </c>
    </row>
    <row r="526" spans="1:1" x14ac:dyDescent="0.3">
      <c r="A526" s="2" t="s">
        <v>3192</v>
      </c>
    </row>
    <row r="527" spans="1:1" x14ac:dyDescent="0.3">
      <c r="A527" s="2" t="s">
        <v>3193</v>
      </c>
    </row>
    <row r="528" spans="1:1" x14ac:dyDescent="0.3">
      <c r="A528" s="2" t="s">
        <v>3194</v>
      </c>
    </row>
    <row r="529" spans="1:1" x14ac:dyDescent="0.3">
      <c r="A529" s="2" t="s">
        <v>3195</v>
      </c>
    </row>
    <row r="530" spans="1:1" x14ac:dyDescent="0.3">
      <c r="A530" s="2" t="s">
        <v>3196</v>
      </c>
    </row>
    <row r="531" spans="1:1" x14ac:dyDescent="0.3">
      <c r="A531" s="2" t="s">
        <v>3197</v>
      </c>
    </row>
    <row r="532" spans="1:1" x14ac:dyDescent="0.3">
      <c r="A532" s="2" t="s">
        <v>3198</v>
      </c>
    </row>
    <row r="533" spans="1:1" x14ac:dyDescent="0.3">
      <c r="A533" s="2" t="s">
        <v>3199</v>
      </c>
    </row>
    <row r="534" spans="1:1" x14ac:dyDescent="0.3">
      <c r="A534" s="2" t="s">
        <v>3200</v>
      </c>
    </row>
    <row r="535" spans="1:1" x14ac:dyDescent="0.3">
      <c r="A535" s="2" t="s">
        <v>3201</v>
      </c>
    </row>
    <row r="536" spans="1:1" x14ac:dyDescent="0.3">
      <c r="A536" s="2" t="s">
        <v>3202</v>
      </c>
    </row>
    <row r="537" spans="1:1" x14ac:dyDescent="0.3">
      <c r="A537" s="2" t="s">
        <v>3203</v>
      </c>
    </row>
    <row r="538" spans="1:1" x14ac:dyDescent="0.3">
      <c r="A538" s="2" t="s">
        <v>3204</v>
      </c>
    </row>
    <row r="539" spans="1:1" x14ac:dyDescent="0.3">
      <c r="A539" s="2" t="s">
        <v>3205</v>
      </c>
    </row>
    <row r="540" spans="1:1" x14ac:dyDescent="0.3">
      <c r="A540" s="2" t="s">
        <v>3206</v>
      </c>
    </row>
    <row r="541" spans="1:1" x14ac:dyDescent="0.3">
      <c r="A541" s="2" t="s">
        <v>3207</v>
      </c>
    </row>
    <row r="542" spans="1:1" x14ac:dyDescent="0.3">
      <c r="A542" s="2" t="s">
        <v>3208</v>
      </c>
    </row>
    <row r="543" spans="1:1" x14ac:dyDescent="0.3">
      <c r="A543" s="2" t="s">
        <v>3209</v>
      </c>
    </row>
    <row r="544" spans="1:1" x14ac:dyDescent="0.3">
      <c r="A544" s="2" t="s">
        <v>3210</v>
      </c>
    </row>
    <row r="545" spans="1:1" x14ac:dyDescent="0.3">
      <c r="A545" s="2" t="s">
        <v>3211</v>
      </c>
    </row>
    <row r="546" spans="1:1" x14ac:dyDescent="0.3">
      <c r="A546" s="2" t="s">
        <v>3212</v>
      </c>
    </row>
    <row r="547" spans="1:1" x14ac:dyDescent="0.3">
      <c r="A547" s="2" t="s">
        <v>3213</v>
      </c>
    </row>
    <row r="548" spans="1:1" x14ac:dyDescent="0.3">
      <c r="A548" s="2" t="s">
        <v>3214</v>
      </c>
    </row>
    <row r="549" spans="1:1" x14ac:dyDescent="0.3">
      <c r="A549" s="2" t="s">
        <v>3215</v>
      </c>
    </row>
    <row r="550" spans="1:1" x14ac:dyDescent="0.3">
      <c r="A550" s="2" t="s">
        <v>3216</v>
      </c>
    </row>
    <row r="551" spans="1:1" x14ac:dyDescent="0.3">
      <c r="A551" s="2" t="s">
        <v>3217</v>
      </c>
    </row>
    <row r="552" spans="1:1" x14ac:dyDescent="0.3">
      <c r="A552" s="2" t="s">
        <v>3218</v>
      </c>
    </row>
    <row r="553" spans="1:1" x14ac:dyDescent="0.3">
      <c r="A553" s="2" t="s">
        <v>3219</v>
      </c>
    </row>
    <row r="554" spans="1:1" x14ac:dyDescent="0.3">
      <c r="A554" s="2" t="s">
        <v>3220</v>
      </c>
    </row>
  </sheetData>
  <hyperlinks>
    <hyperlink ref="A2"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04"/>
  <sheetViews>
    <sheetView workbookViewId="0"/>
  </sheetViews>
  <sheetFormatPr baseColWidth="10" defaultColWidth="8.81640625" defaultRowHeight="14" x14ac:dyDescent="0.3"/>
  <cols>
    <col min="1" max="1" width="8.81640625" style="3"/>
    <col min="2" max="2" width="41.453125" style="3" customWidth="1"/>
    <col min="3" max="16384" width="8.81640625" style="3"/>
  </cols>
  <sheetData>
    <row r="1" spans="1:5" x14ac:dyDescent="0.3">
      <c r="A1" s="7" t="s">
        <v>3221</v>
      </c>
    </row>
    <row r="2" spans="1:5" x14ac:dyDescent="0.3">
      <c r="A2" s="218" t="s">
        <v>3222</v>
      </c>
      <c r="E2" s="217"/>
    </row>
    <row r="3" spans="1:5" x14ac:dyDescent="0.3">
      <c r="A3" s="2" t="s">
        <v>3223</v>
      </c>
    </row>
    <row r="4" spans="1:5" x14ac:dyDescent="0.3">
      <c r="A4" s="2" t="s">
        <v>3224</v>
      </c>
    </row>
    <row r="5" spans="1:5" x14ac:dyDescent="0.3">
      <c r="A5" s="2" t="s">
        <v>3225</v>
      </c>
    </row>
    <row r="6" spans="1:5" x14ac:dyDescent="0.3">
      <c r="A6" s="2" t="s">
        <v>3226</v>
      </c>
    </row>
    <row r="7" spans="1:5" x14ac:dyDescent="0.3">
      <c r="A7" s="2" t="s">
        <v>3227</v>
      </c>
    </row>
    <row r="8" spans="1:5" x14ac:dyDescent="0.3">
      <c r="A8" s="2" t="s">
        <v>3228</v>
      </c>
    </row>
    <row r="9" spans="1:5" x14ac:dyDescent="0.3">
      <c r="A9" s="2" t="s">
        <v>3229</v>
      </c>
    </row>
    <row r="10" spans="1:5" x14ac:dyDescent="0.3">
      <c r="A10" s="2" t="s">
        <v>3230</v>
      </c>
    </row>
    <row r="11" spans="1:5" x14ac:dyDescent="0.3">
      <c r="A11" s="2" t="s">
        <v>3231</v>
      </c>
    </row>
    <row r="12" spans="1:5" x14ac:dyDescent="0.3">
      <c r="A12" s="2" t="s">
        <v>3232</v>
      </c>
    </row>
    <row r="13" spans="1:5" x14ac:dyDescent="0.3">
      <c r="A13" s="2" t="s">
        <v>3233</v>
      </c>
    </row>
    <row r="14" spans="1:5" x14ac:dyDescent="0.3">
      <c r="A14" s="2" t="s">
        <v>3234</v>
      </c>
    </row>
    <row r="15" spans="1:5" x14ac:dyDescent="0.3">
      <c r="A15" s="2" t="s">
        <v>3235</v>
      </c>
    </row>
    <row r="16" spans="1:5" x14ac:dyDescent="0.3">
      <c r="A16" s="2" t="s">
        <v>3236</v>
      </c>
    </row>
    <row r="17" spans="1:1" x14ac:dyDescent="0.3">
      <c r="A17" s="2" t="s">
        <v>3237</v>
      </c>
    </row>
    <row r="18" spans="1:1" x14ac:dyDescent="0.3">
      <c r="A18" s="2" t="s">
        <v>3238</v>
      </c>
    </row>
    <row r="19" spans="1:1" x14ac:dyDescent="0.3">
      <c r="A19" s="2" t="s">
        <v>3239</v>
      </c>
    </row>
    <row r="20" spans="1:1" x14ac:dyDescent="0.3">
      <c r="A20" s="2" t="s">
        <v>3240</v>
      </c>
    </row>
    <row r="21" spans="1:1" x14ac:dyDescent="0.3">
      <c r="A21" s="2" t="s">
        <v>3241</v>
      </c>
    </row>
    <row r="22" spans="1:1" x14ac:dyDescent="0.3">
      <c r="A22" s="2" t="s">
        <v>3242</v>
      </c>
    </row>
    <row r="23" spans="1:1" x14ac:dyDescent="0.3">
      <c r="A23" s="2" t="s">
        <v>3243</v>
      </c>
    </row>
    <row r="24" spans="1:1" x14ac:dyDescent="0.3">
      <c r="A24" s="2" t="s">
        <v>3244</v>
      </c>
    </row>
    <row r="25" spans="1:1" x14ac:dyDescent="0.3">
      <c r="A25" s="2" t="s">
        <v>3245</v>
      </c>
    </row>
    <row r="26" spans="1:1" x14ac:dyDescent="0.3">
      <c r="A26" s="2" t="s">
        <v>3246</v>
      </c>
    </row>
    <row r="27" spans="1:1" x14ac:dyDescent="0.3">
      <c r="A27" s="2" t="s">
        <v>3247</v>
      </c>
    </row>
    <row r="28" spans="1:1" x14ac:dyDescent="0.3">
      <c r="A28" s="2" t="s">
        <v>3248</v>
      </c>
    </row>
    <row r="29" spans="1:1" x14ac:dyDescent="0.3">
      <c r="A29" s="2" t="s">
        <v>3249</v>
      </c>
    </row>
    <row r="30" spans="1:1" x14ac:dyDescent="0.3">
      <c r="A30" s="2" t="s">
        <v>3250</v>
      </c>
    </row>
    <row r="31" spans="1:1" x14ac:dyDescent="0.3">
      <c r="A31" s="2" t="s">
        <v>3251</v>
      </c>
    </row>
    <row r="32" spans="1:1" x14ac:dyDescent="0.3">
      <c r="A32" s="2" t="s">
        <v>3252</v>
      </c>
    </row>
    <row r="33" spans="1:1" x14ac:dyDescent="0.3">
      <c r="A33" s="2" t="s">
        <v>3253</v>
      </c>
    </row>
    <row r="34" spans="1:1" x14ac:dyDescent="0.3">
      <c r="A34" s="2" t="s">
        <v>3254</v>
      </c>
    </row>
    <row r="35" spans="1:1" x14ac:dyDescent="0.3">
      <c r="A35" s="2" t="s">
        <v>3255</v>
      </c>
    </row>
    <row r="36" spans="1:1" x14ac:dyDescent="0.3">
      <c r="A36" s="2" t="s">
        <v>3256</v>
      </c>
    </row>
    <row r="37" spans="1:1" x14ac:dyDescent="0.3">
      <c r="A37" s="2" t="s">
        <v>3257</v>
      </c>
    </row>
    <row r="38" spans="1:1" x14ac:dyDescent="0.3">
      <c r="A38" s="2" t="s">
        <v>3258</v>
      </c>
    </row>
    <row r="39" spans="1:1" x14ac:dyDescent="0.3">
      <c r="A39" s="2" t="s">
        <v>3259</v>
      </c>
    </row>
    <row r="40" spans="1:1" x14ac:dyDescent="0.3">
      <c r="A40" s="2" t="s">
        <v>3260</v>
      </c>
    </row>
    <row r="41" spans="1:1" x14ac:dyDescent="0.3">
      <c r="A41" s="2" t="s">
        <v>3261</v>
      </c>
    </row>
    <row r="42" spans="1:1" x14ac:dyDescent="0.3">
      <c r="A42" s="2" t="s">
        <v>3262</v>
      </c>
    </row>
    <row r="43" spans="1:1" x14ac:dyDescent="0.3">
      <c r="A43" s="2" t="s">
        <v>3263</v>
      </c>
    </row>
    <row r="44" spans="1:1" x14ac:dyDescent="0.3">
      <c r="A44" s="2" t="s">
        <v>3264</v>
      </c>
    </row>
    <row r="45" spans="1:1" x14ac:dyDescent="0.3">
      <c r="A45" s="2" t="s">
        <v>3265</v>
      </c>
    </row>
    <row r="46" spans="1:1" x14ac:dyDescent="0.3">
      <c r="A46" s="2" t="s">
        <v>3266</v>
      </c>
    </row>
    <row r="47" spans="1:1" x14ac:dyDescent="0.3">
      <c r="A47" s="2" t="s">
        <v>3267</v>
      </c>
    </row>
    <row r="48" spans="1:1" x14ac:dyDescent="0.3">
      <c r="A48" s="2" t="s">
        <v>3268</v>
      </c>
    </row>
    <row r="49" spans="1:1" x14ac:dyDescent="0.3">
      <c r="A49" s="2" t="s">
        <v>3269</v>
      </c>
    </row>
    <row r="50" spans="1:1" x14ac:dyDescent="0.3">
      <c r="A50" s="2" t="s">
        <v>3270</v>
      </c>
    </row>
    <row r="51" spans="1:1" x14ac:dyDescent="0.3">
      <c r="A51" s="2" t="s">
        <v>3271</v>
      </c>
    </row>
    <row r="52" spans="1:1" x14ac:dyDescent="0.3">
      <c r="A52" s="2" t="s">
        <v>3272</v>
      </c>
    </row>
    <row r="53" spans="1:1" x14ac:dyDescent="0.3">
      <c r="A53" s="2" t="s">
        <v>3273</v>
      </c>
    </row>
    <row r="54" spans="1:1" x14ac:dyDescent="0.3">
      <c r="A54" s="2" t="s">
        <v>3274</v>
      </c>
    </row>
    <row r="55" spans="1:1" x14ac:dyDescent="0.3">
      <c r="A55" s="2" t="s">
        <v>3275</v>
      </c>
    </row>
    <row r="56" spans="1:1" x14ac:dyDescent="0.3">
      <c r="A56" s="2" t="s">
        <v>3276</v>
      </c>
    </row>
    <row r="57" spans="1:1" x14ac:dyDescent="0.3">
      <c r="A57" s="2" t="s">
        <v>3277</v>
      </c>
    </row>
    <row r="58" spans="1:1" x14ac:dyDescent="0.3">
      <c r="A58" s="2" t="s">
        <v>3278</v>
      </c>
    </row>
    <row r="59" spans="1:1" x14ac:dyDescent="0.3">
      <c r="A59" s="2" t="s">
        <v>3279</v>
      </c>
    </row>
    <row r="60" spans="1:1" x14ac:dyDescent="0.3">
      <c r="A60" s="2" t="s">
        <v>3280</v>
      </c>
    </row>
    <row r="61" spans="1:1" x14ac:dyDescent="0.3">
      <c r="A61" s="2" t="s">
        <v>3281</v>
      </c>
    </row>
    <row r="62" spans="1:1" x14ac:dyDescent="0.3">
      <c r="A62" s="2" t="s">
        <v>3282</v>
      </c>
    </row>
    <row r="63" spans="1:1" x14ac:dyDescent="0.3">
      <c r="A63" s="2" t="s">
        <v>3283</v>
      </c>
    </row>
    <row r="64" spans="1:1" x14ac:dyDescent="0.3">
      <c r="A64" s="2" t="s">
        <v>3284</v>
      </c>
    </row>
    <row r="65" spans="1:1" x14ac:dyDescent="0.3">
      <c r="A65" s="2" t="s">
        <v>3285</v>
      </c>
    </row>
    <row r="66" spans="1:1" x14ac:dyDescent="0.3">
      <c r="A66" s="2" t="s">
        <v>3286</v>
      </c>
    </row>
    <row r="67" spans="1:1" x14ac:dyDescent="0.3">
      <c r="A67" s="2" t="s">
        <v>3287</v>
      </c>
    </row>
    <row r="68" spans="1:1" x14ac:dyDescent="0.3">
      <c r="A68" s="2" t="s">
        <v>3288</v>
      </c>
    </row>
    <row r="69" spans="1:1" x14ac:dyDescent="0.3">
      <c r="A69" s="2" t="s">
        <v>3289</v>
      </c>
    </row>
    <row r="70" spans="1:1" x14ac:dyDescent="0.3">
      <c r="A70" s="2" t="s">
        <v>3290</v>
      </c>
    </row>
    <row r="71" spans="1:1" x14ac:dyDescent="0.3">
      <c r="A71" s="2" t="s">
        <v>3291</v>
      </c>
    </row>
    <row r="72" spans="1:1" x14ac:dyDescent="0.3">
      <c r="A72" s="2" t="s">
        <v>3292</v>
      </c>
    </row>
    <row r="73" spans="1:1" x14ac:dyDescent="0.3">
      <c r="A73" s="2" t="s">
        <v>3293</v>
      </c>
    </row>
    <row r="74" spans="1:1" x14ac:dyDescent="0.3">
      <c r="A74" s="2" t="s">
        <v>3294</v>
      </c>
    </row>
    <row r="75" spans="1:1" x14ac:dyDescent="0.3">
      <c r="A75" s="2" t="s">
        <v>3295</v>
      </c>
    </row>
    <row r="76" spans="1:1" x14ac:dyDescent="0.3">
      <c r="A76" s="2" t="s">
        <v>3296</v>
      </c>
    </row>
    <row r="77" spans="1:1" x14ac:dyDescent="0.3">
      <c r="A77" s="2" t="s">
        <v>3297</v>
      </c>
    </row>
    <row r="78" spans="1:1" x14ac:dyDescent="0.3">
      <c r="A78" s="2" t="s">
        <v>3298</v>
      </c>
    </row>
    <row r="79" spans="1:1" x14ac:dyDescent="0.3">
      <c r="A79" s="2" t="s">
        <v>3299</v>
      </c>
    </row>
    <row r="80" spans="1:1" x14ac:dyDescent="0.3">
      <c r="A80" s="2" t="s">
        <v>3300</v>
      </c>
    </row>
    <row r="81" spans="1:1" x14ac:dyDescent="0.3">
      <c r="A81" s="2" t="s">
        <v>3301</v>
      </c>
    </row>
    <row r="82" spans="1:1" x14ac:dyDescent="0.3">
      <c r="A82" s="2" t="s">
        <v>3302</v>
      </c>
    </row>
    <row r="83" spans="1:1" x14ac:dyDescent="0.3">
      <c r="A83" s="2" t="s">
        <v>3303</v>
      </c>
    </row>
    <row r="84" spans="1:1" x14ac:dyDescent="0.3">
      <c r="A84" s="2" t="s">
        <v>3304</v>
      </c>
    </row>
    <row r="85" spans="1:1" x14ac:dyDescent="0.3">
      <c r="A85" s="2" t="s">
        <v>3305</v>
      </c>
    </row>
    <row r="86" spans="1:1" x14ac:dyDescent="0.3">
      <c r="A86" s="2" t="s">
        <v>3306</v>
      </c>
    </row>
    <row r="87" spans="1:1" x14ac:dyDescent="0.3">
      <c r="A87" s="2" t="s">
        <v>3307</v>
      </c>
    </row>
    <row r="88" spans="1:1" x14ac:dyDescent="0.3">
      <c r="A88" s="2" t="s">
        <v>3308</v>
      </c>
    </row>
    <row r="89" spans="1:1" x14ac:dyDescent="0.3">
      <c r="A89" s="2" t="s">
        <v>3309</v>
      </c>
    </row>
    <row r="90" spans="1:1" x14ac:dyDescent="0.3">
      <c r="A90" s="2" t="s">
        <v>3310</v>
      </c>
    </row>
    <row r="91" spans="1:1" x14ac:dyDescent="0.3">
      <c r="A91" s="2" t="s">
        <v>3311</v>
      </c>
    </row>
    <row r="92" spans="1:1" x14ac:dyDescent="0.3">
      <c r="A92" s="2" t="s">
        <v>3312</v>
      </c>
    </row>
    <row r="93" spans="1:1" x14ac:dyDescent="0.3">
      <c r="A93" s="2" t="s">
        <v>3313</v>
      </c>
    </row>
    <row r="94" spans="1:1" x14ac:dyDescent="0.3">
      <c r="A94" s="2" t="s">
        <v>3314</v>
      </c>
    </row>
    <row r="95" spans="1:1" x14ac:dyDescent="0.3">
      <c r="A95" s="2" t="s">
        <v>3315</v>
      </c>
    </row>
    <row r="96" spans="1:1" x14ac:dyDescent="0.3">
      <c r="A96" s="2" t="s">
        <v>3316</v>
      </c>
    </row>
    <row r="97" spans="1:1" x14ac:dyDescent="0.3">
      <c r="A97" s="2" t="s">
        <v>3317</v>
      </c>
    </row>
    <row r="98" spans="1:1" x14ac:dyDescent="0.3">
      <c r="A98" s="2" t="s">
        <v>3318</v>
      </c>
    </row>
    <row r="99" spans="1:1" x14ac:dyDescent="0.3">
      <c r="A99" s="2" t="s">
        <v>3319</v>
      </c>
    </row>
    <row r="100" spans="1:1" x14ac:dyDescent="0.3">
      <c r="A100" s="2" t="s">
        <v>3320</v>
      </c>
    </row>
    <row r="101" spans="1:1" x14ac:dyDescent="0.3">
      <c r="A101" s="2" t="s">
        <v>3321</v>
      </c>
    </row>
    <row r="102" spans="1:1" x14ac:dyDescent="0.3">
      <c r="A102" s="2" t="s">
        <v>3322</v>
      </c>
    </row>
    <row r="103" spans="1:1" x14ac:dyDescent="0.3">
      <c r="A103" s="2" t="s">
        <v>3323</v>
      </c>
    </row>
    <row r="104" spans="1:1" x14ac:dyDescent="0.3">
      <c r="A104" s="2" t="s">
        <v>3324</v>
      </c>
    </row>
    <row r="105" spans="1:1" x14ac:dyDescent="0.3">
      <c r="A105" s="2" t="s">
        <v>3325</v>
      </c>
    </row>
    <row r="106" spans="1:1" x14ac:dyDescent="0.3">
      <c r="A106" s="2" t="s">
        <v>3326</v>
      </c>
    </row>
    <row r="107" spans="1:1" x14ac:dyDescent="0.3">
      <c r="A107" s="2" t="s">
        <v>3327</v>
      </c>
    </row>
    <row r="108" spans="1:1" x14ac:dyDescent="0.3">
      <c r="A108" s="2" t="s">
        <v>3328</v>
      </c>
    </row>
    <row r="109" spans="1:1" x14ac:dyDescent="0.3">
      <c r="A109" s="2" t="s">
        <v>3329</v>
      </c>
    </row>
    <row r="110" spans="1:1" x14ac:dyDescent="0.3">
      <c r="A110" s="2" t="s">
        <v>3330</v>
      </c>
    </row>
    <row r="111" spans="1:1" x14ac:dyDescent="0.3">
      <c r="A111" s="2" t="s">
        <v>3331</v>
      </c>
    </row>
    <row r="112" spans="1:1" x14ac:dyDescent="0.3">
      <c r="A112" s="2" t="s">
        <v>3332</v>
      </c>
    </row>
    <row r="113" spans="1:1" x14ac:dyDescent="0.3">
      <c r="A113" s="2" t="s">
        <v>3333</v>
      </c>
    </row>
    <row r="114" spans="1:1" x14ac:dyDescent="0.3">
      <c r="A114" s="2" t="s">
        <v>3334</v>
      </c>
    </row>
    <row r="115" spans="1:1" x14ac:dyDescent="0.3">
      <c r="A115" s="2" t="s">
        <v>3335</v>
      </c>
    </row>
    <row r="116" spans="1:1" x14ac:dyDescent="0.3">
      <c r="A116" s="2" t="s">
        <v>3336</v>
      </c>
    </row>
    <row r="117" spans="1:1" x14ac:dyDescent="0.3">
      <c r="A117" s="2" t="s">
        <v>3337</v>
      </c>
    </row>
    <row r="118" spans="1:1" x14ac:dyDescent="0.3">
      <c r="A118" s="2" t="s">
        <v>3338</v>
      </c>
    </row>
    <row r="119" spans="1:1" x14ac:dyDescent="0.3">
      <c r="A119" s="2" t="s">
        <v>3339</v>
      </c>
    </row>
    <row r="120" spans="1:1" x14ac:dyDescent="0.3">
      <c r="A120" s="2" t="s">
        <v>3340</v>
      </c>
    </row>
    <row r="121" spans="1:1" x14ac:dyDescent="0.3">
      <c r="A121" s="2" t="s">
        <v>3341</v>
      </c>
    </row>
    <row r="122" spans="1:1" x14ac:dyDescent="0.3">
      <c r="A122" s="2" t="s">
        <v>3342</v>
      </c>
    </row>
    <row r="123" spans="1:1" x14ac:dyDescent="0.3">
      <c r="A123" s="2" t="s">
        <v>3343</v>
      </c>
    </row>
    <row r="124" spans="1:1" x14ac:dyDescent="0.3">
      <c r="A124" s="2" t="s">
        <v>3344</v>
      </c>
    </row>
    <row r="125" spans="1:1" x14ac:dyDescent="0.3">
      <c r="A125" s="2" t="s">
        <v>3345</v>
      </c>
    </row>
    <row r="126" spans="1:1" x14ac:dyDescent="0.3">
      <c r="A126" s="2" t="s">
        <v>3346</v>
      </c>
    </row>
    <row r="127" spans="1:1" x14ac:dyDescent="0.3">
      <c r="A127" s="2" t="s">
        <v>3347</v>
      </c>
    </row>
    <row r="128" spans="1:1" x14ac:dyDescent="0.3">
      <c r="A128" s="2" t="s">
        <v>3348</v>
      </c>
    </row>
    <row r="129" spans="1:1" x14ac:dyDescent="0.3">
      <c r="A129" s="2" t="s">
        <v>3349</v>
      </c>
    </row>
    <row r="130" spans="1:1" x14ac:dyDescent="0.3">
      <c r="A130" s="2" t="s">
        <v>3350</v>
      </c>
    </row>
    <row r="131" spans="1:1" x14ac:dyDescent="0.3">
      <c r="A131" s="2" t="s">
        <v>3351</v>
      </c>
    </row>
    <row r="132" spans="1:1" x14ac:dyDescent="0.3">
      <c r="A132" s="2" t="s">
        <v>3352</v>
      </c>
    </row>
    <row r="133" spans="1:1" x14ac:dyDescent="0.3">
      <c r="A133" s="2" t="s">
        <v>3353</v>
      </c>
    </row>
    <row r="134" spans="1:1" x14ac:dyDescent="0.3">
      <c r="A134" s="2" t="s">
        <v>3354</v>
      </c>
    </row>
    <row r="135" spans="1:1" x14ac:dyDescent="0.3">
      <c r="A135" s="2" t="s">
        <v>3355</v>
      </c>
    </row>
    <row r="136" spans="1:1" x14ac:dyDescent="0.3">
      <c r="A136" s="2" t="s">
        <v>3356</v>
      </c>
    </row>
    <row r="137" spans="1:1" x14ac:dyDescent="0.3">
      <c r="A137" s="2" t="s">
        <v>3357</v>
      </c>
    </row>
    <row r="138" spans="1:1" x14ac:dyDescent="0.3">
      <c r="A138" s="2" t="s">
        <v>3358</v>
      </c>
    </row>
    <row r="139" spans="1:1" x14ac:dyDescent="0.3">
      <c r="A139" s="2" t="s">
        <v>3359</v>
      </c>
    </row>
    <row r="140" spans="1:1" x14ac:dyDescent="0.3">
      <c r="A140" s="2" t="s">
        <v>3360</v>
      </c>
    </row>
    <row r="141" spans="1:1" x14ac:dyDescent="0.3">
      <c r="A141" s="2" t="s">
        <v>3361</v>
      </c>
    </row>
    <row r="142" spans="1:1" x14ac:dyDescent="0.3">
      <c r="A142" s="2" t="s">
        <v>3362</v>
      </c>
    </row>
    <row r="143" spans="1:1" x14ac:dyDescent="0.3">
      <c r="A143" s="2" t="s">
        <v>3363</v>
      </c>
    </row>
    <row r="144" spans="1:1" x14ac:dyDescent="0.3">
      <c r="A144" s="2" t="s">
        <v>3364</v>
      </c>
    </row>
    <row r="145" spans="1:1" x14ac:dyDescent="0.3">
      <c r="A145" s="2" t="s">
        <v>3365</v>
      </c>
    </row>
    <row r="146" spans="1:1" x14ac:dyDescent="0.3">
      <c r="A146" s="2" t="s">
        <v>3366</v>
      </c>
    </row>
    <row r="147" spans="1:1" x14ac:dyDescent="0.3">
      <c r="A147" s="2" t="s">
        <v>3367</v>
      </c>
    </row>
    <row r="148" spans="1:1" x14ac:dyDescent="0.3">
      <c r="A148" s="2" t="s">
        <v>3368</v>
      </c>
    </row>
    <row r="149" spans="1:1" x14ac:dyDescent="0.3">
      <c r="A149" s="2" t="s">
        <v>3369</v>
      </c>
    </row>
    <row r="150" spans="1:1" x14ac:dyDescent="0.3">
      <c r="A150" s="2" t="s">
        <v>3370</v>
      </c>
    </row>
    <row r="151" spans="1:1" x14ac:dyDescent="0.3">
      <c r="A151" s="2" t="s">
        <v>3371</v>
      </c>
    </row>
    <row r="152" spans="1:1" x14ac:dyDescent="0.3">
      <c r="A152" s="2" t="s">
        <v>3372</v>
      </c>
    </row>
    <row r="153" spans="1:1" x14ac:dyDescent="0.3">
      <c r="A153" s="2" t="s">
        <v>3373</v>
      </c>
    </row>
    <row r="154" spans="1:1" x14ac:dyDescent="0.3">
      <c r="A154" s="2" t="s">
        <v>3374</v>
      </c>
    </row>
    <row r="155" spans="1:1" x14ac:dyDescent="0.3">
      <c r="A155" s="2" t="s">
        <v>3375</v>
      </c>
    </row>
    <row r="156" spans="1:1" x14ac:dyDescent="0.3">
      <c r="A156" s="2" t="s">
        <v>3376</v>
      </c>
    </row>
    <row r="157" spans="1:1" x14ac:dyDescent="0.3">
      <c r="A157" s="2" t="s">
        <v>3377</v>
      </c>
    </row>
    <row r="158" spans="1:1" x14ac:dyDescent="0.3">
      <c r="A158" s="2" t="s">
        <v>3378</v>
      </c>
    </row>
    <row r="159" spans="1:1" x14ac:dyDescent="0.3">
      <c r="A159" s="2" t="s">
        <v>3379</v>
      </c>
    </row>
    <row r="160" spans="1:1" x14ac:dyDescent="0.3">
      <c r="A160" s="2" t="s">
        <v>3380</v>
      </c>
    </row>
    <row r="161" spans="1:1" x14ac:dyDescent="0.3">
      <c r="A161" s="2" t="s">
        <v>3381</v>
      </c>
    </row>
    <row r="162" spans="1:1" x14ac:dyDescent="0.3">
      <c r="A162" s="2" t="s">
        <v>3382</v>
      </c>
    </row>
    <row r="163" spans="1:1" x14ac:dyDescent="0.3">
      <c r="A163" s="2" t="s">
        <v>3383</v>
      </c>
    </row>
    <row r="164" spans="1:1" x14ac:dyDescent="0.3">
      <c r="A164" s="2" t="s">
        <v>3384</v>
      </c>
    </row>
    <row r="165" spans="1:1" x14ac:dyDescent="0.3">
      <c r="A165" s="2" t="s">
        <v>3385</v>
      </c>
    </row>
    <row r="166" spans="1:1" x14ac:dyDescent="0.3">
      <c r="A166" s="2" t="s">
        <v>3386</v>
      </c>
    </row>
    <row r="167" spans="1:1" x14ac:dyDescent="0.3">
      <c r="A167" s="2" t="s">
        <v>3387</v>
      </c>
    </row>
    <row r="168" spans="1:1" x14ac:dyDescent="0.3">
      <c r="A168" s="2" t="s">
        <v>3388</v>
      </c>
    </row>
    <row r="169" spans="1:1" x14ac:dyDescent="0.3">
      <c r="A169" s="2" t="s">
        <v>3389</v>
      </c>
    </row>
    <row r="170" spans="1:1" x14ac:dyDescent="0.3">
      <c r="A170" s="2" t="s">
        <v>3390</v>
      </c>
    </row>
    <row r="171" spans="1:1" x14ac:dyDescent="0.3">
      <c r="A171" s="2" t="s">
        <v>3391</v>
      </c>
    </row>
    <row r="172" spans="1:1" x14ac:dyDescent="0.3">
      <c r="A172" s="2" t="s">
        <v>3392</v>
      </c>
    </row>
    <row r="173" spans="1:1" x14ac:dyDescent="0.3">
      <c r="A173" s="2" t="s">
        <v>3393</v>
      </c>
    </row>
    <row r="174" spans="1:1" x14ac:dyDescent="0.3">
      <c r="A174" s="2" t="s">
        <v>3394</v>
      </c>
    </row>
    <row r="175" spans="1:1" x14ac:dyDescent="0.3">
      <c r="A175" s="2" t="s">
        <v>3395</v>
      </c>
    </row>
    <row r="176" spans="1:1" x14ac:dyDescent="0.3">
      <c r="A176" s="2" t="s">
        <v>3396</v>
      </c>
    </row>
    <row r="177" spans="1:1" x14ac:dyDescent="0.3">
      <c r="A177" s="2" t="s">
        <v>3397</v>
      </c>
    </row>
    <row r="178" spans="1:1" x14ac:dyDescent="0.3">
      <c r="A178" s="2" t="s">
        <v>3398</v>
      </c>
    </row>
    <row r="179" spans="1:1" x14ac:dyDescent="0.3">
      <c r="A179" s="2" t="s">
        <v>3399</v>
      </c>
    </row>
    <row r="180" spans="1:1" x14ac:dyDescent="0.3">
      <c r="A180" s="2" t="s">
        <v>3400</v>
      </c>
    </row>
    <row r="181" spans="1:1" x14ac:dyDescent="0.3">
      <c r="A181" s="2" t="s">
        <v>3401</v>
      </c>
    </row>
    <row r="182" spans="1:1" x14ac:dyDescent="0.3">
      <c r="A182" s="2" t="s">
        <v>3402</v>
      </c>
    </row>
    <row r="183" spans="1:1" x14ac:dyDescent="0.3">
      <c r="A183" s="2" t="s">
        <v>3403</v>
      </c>
    </row>
    <row r="184" spans="1:1" x14ac:dyDescent="0.3">
      <c r="A184" s="2" t="s">
        <v>3404</v>
      </c>
    </row>
    <row r="185" spans="1:1" x14ac:dyDescent="0.3">
      <c r="A185" s="2" t="s">
        <v>3405</v>
      </c>
    </row>
    <row r="186" spans="1:1" x14ac:dyDescent="0.3">
      <c r="A186" s="2" t="s">
        <v>3406</v>
      </c>
    </row>
    <row r="187" spans="1:1" x14ac:dyDescent="0.3">
      <c r="A187" s="2" t="s">
        <v>3407</v>
      </c>
    </row>
    <row r="188" spans="1:1" x14ac:dyDescent="0.3">
      <c r="A188" s="2" t="s">
        <v>3408</v>
      </c>
    </row>
    <row r="189" spans="1:1" x14ac:dyDescent="0.3">
      <c r="A189" s="2" t="s">
        <v>3409</v>
      </c>
    </row>
    <row r="190" spans="1:1" x14ac:dyDescent="0.3">
      <c r="A190" s="2" t="s">
        <v>3410</v>
      </c>
    </row>
    <row r="191" spans="1:1" x14ac:dyDescent="0.3">
      <c r="A191" s="2" t="s">
        <v>3411</v>
      </c>
    </row>
    <row r="192" spans="1:1" x14ac:dyDescent="0.3">
      <c r="A192" s="2" t="s">
        <v>3412</v>
      </c>
    </row>
    <row r="193" spans="1:1" x14ac:dyDescent="0.3">
      <c r="A193" s="2" t="s">
        <v>3413</v>
      </c>
    </row>
    <row r="194" spans="1:1" x14ac:dyDescent="0.3">
      <c r="A194" s="2" t="s">
        <v>3414</v>
      </c>
    </row>
    <row r="195" spans="1:1" x14ac:dyDescent="0.3">
      <c r="A195" s="2" t="s">
        <v>3415</v>
      </c>
    </row>
    <row r="196" spans="1:1" x14ac:dyDescent="0.3">
      <c r="A196" s="2" t="s">
        <v>3416</v>
      </c>
    </row>
    <row r="197" spans="1:1" x14ac:dyDescent="0.3">
      <c r="A197" s="2" t="s">
        <v>3417</v>
      </c>
    </row>
    <row r="198" spans="1:1" x14ac:dyDescent="0.3">
      <c r="A198" s="2" t="s">
        <v>3418</v>
      </c>
    </row>
    <row r="199" spans="1:1" x14ac:dyDescent="0.3">
      <c r="A199" s="2" t="s">
        <v>3419</v>
      </c>
    </row>
    <row r="200" spans="1:1" x14ac:dyDescent="0.3">
      <c r="A200" s="2" t="s">
        <v>3420</v>
      </c>
    </row>
    <row r="201" spans="1:1" x14ac:dyDescent="0.3">
      <c r="A201" s="2" t="s">
        <v>3421</v>
      </c>
    </row>
    <row r="202" spans="1:1" x14ac:dyDescent="0.3">
      <c r="A202" s="2" t="s">
        <v>3422</v>
      </c>
    </row>
    <row r="203" spans="1:1" x14ac:dyDescent="0.3">
      <c r="A203" s="2" t="s">
        <v>3423</v>
      </c>
    </row>
    <row r="204" spans="1:1" x14ac:dyDescent="0.3">
      <c r="A204" s="2" t="s">
        <v>3424</v>
      </c>
    </row>
    <row r="205" spans="1:1" x14ac:dyDescent="0.3">
      <c r="A205" s="2" t="s">
        <v>3425</v>
      </c>
    </row>
    <row r="206" spans="1:1" x14ac:dyDescent="0.3">
      <c r="A206" s="2" t="s">
        <v>3426</v>
      </c>
    </row>
    <row r="207" spans="1:1" x14ac:dyDescent="0.3">
      <c r="A207" s="2" t="s">
        <v>3427</v>
      </c>
    </row>
    <row r="208" spans="1:1" x14ac:dyDescent="0.3">
      <c r="A208" s="2" t="s">
        <v>3428</v>
      </c>
    </row>
    <row r="209" spans="1:1" x14ac:dyDescent="0.3">
      <c r="A209" s="2" t="s">
        <v>3429</v>
      </c>
    </row>
    <row r="210" spans="1:1" x14ac:dyDescent="0.3">
      <c r="A210" s="2" t="s">
        <v>3430</v>
      </c>
    </row>
    <row r="211" spans="1:1" x14ac:dyDescent="0.3">
      <c r="A211" s="2" t="s">
        <v>3431</v>
      </c>
    </row>
    <row r="212" spans="1:1" x14ac:dyDescent="0.3">
      <c r="A212" s="2" t="s">
        <v>3432</v>
      </c>
    </row>
    <row r="213" spans="1:1" x14ac:dyDescent="0.3">
      <c r="A213" s="2" t="s">
        <v>3433</v>
      </c>
    </row>
    <row r="214" spans="1:1" x14ac:dyDescent="0.3">
      <c r="A214" s="2" t="s">
        <v>3434</v>
      </c>
    </row>
    <row r="215" spans="1:1" x14ac:dyDescent="0.3">
      <c r="A215" s="2" t="s">
        <v>3435</v>
      </c>
    </row>
    <row r="216" spans="1:1" x14ac:dyDescent="0.3">
      <c r="A216" s="2" t="s">
        <v>3436</v>
      </c>
    </row>
    <row r="217" spans="1:1" x14ac:dyDescent="0.3">
      <c r="A217" s="2" t="s">
        <v>3437</v>
      </c>
    </row>
    <row r="277" spans="1:12" x14ac:dyDescent="0.3">
      <c r="A277" s="7"/>
    </row>
    <row r="278" spans="1:12" x14ac:dyDescent="0.3">
      <c r="B278" s="7"/>
      <c r="C278" s="7"/>
      <c r="H278" s="7"/>
    </row>
    <row r="279" spans="1:12" x14ac:dyDescent="0.3">
      <c r="L279" s="219"/>
    </row>
    <row r="280" spans="1:12" x14ac:dyDescent="0.3">
      <c r="L280" s="219"/>
    </row>
    <row r="287" spans="1:12" x14ac:dyDescent="0.3">
      <c r="C287" s="220"/>
    </row>
    <row r="289" spans="1:17" x14ac:dyDescent="0.3">
      <c r="A289" s="7"/>
      <c r="B289" s="221"/>
    </row>
    <row r="290" spans="1:17" x14ac:dyDescent="0.3">
      <c r="A290" s="7"/>
      <c r="B290" s="7"/>
      <c r="C290" s="7"/>
      <c r="H290" s="7"/>
    </row>
    <row r="291" spans="1:17" x14ac:dyDescent="0.3">
      <c r="L291" s="219"/>
    </row>
    <row r="292" spans="1:17" x14ac:dyDescent="0.3">
      <c r="L292" s="219"/>
    </row>
    <row r="296" spans="1:17" x14ac:dyDescent="0.3">
      <c r="Q296" s="3" t="s">
        <v>85</v>
      </c>
    </row>
    <row r="301" spans="1:17" x14ac:dyDescent="0.3">
      <c r="A301" s="7"/>
    </row>
    <row r="302" spans="1:17" x14ac:dyDescent="0.3">
      <c r="B302" s="7"/>
      <c r="C302" s="7"/>
      <c r="H302" s="7"/>
    </row>
    <row r="303" spans="1:17" x14ac:dyDescent="0.3">
      <c r="J303" s="219"/>
    </row>
    <row r="304" spans="1:17" x14ac:dyDescent="0.3">
      <c r="J304" s="219"/>
    </row>
  </sheetData>
  <hyperlinks>
    <hyperlink ref="A2" r:id="rId1" xr:uid="{00000000-0004-0000-1400-000000000000}"/>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418"/>
  <sheetViews>
    <sheetView workbookViewId="0">
      <selection activeCell="G8" sqref="G8"/>
    </sheetView>
  </sheetViews>
  <sheetFormatPr baseColWidth="10" defaultColWidth="8.81640625" defaultRowHeight="14" x14ac:dyDescent="0.3"/>
  <cols>
    <col min="1" max="16384" width="8.81640625" style="3"/>
  </cols>
  <sheetData>
    <row r="1" spans="1:6" x14ac:dyDescent="0.3">
      <c r="A1" s="7" t="s">
        <v>3438</v>
      </c>
    </row>
    <row r="2" spans="1:6" x14ac:dyDescent="0.3">
      <c r="A2" s="217" t="s">
        <v>3439</v>
      </c>
    </row>
    <row r="3" spans="1:6" x14ac:dyDescent="0.3">
      <c r="A3" s="2" t="s">
        <v>3440</v>
      </c>
    </row>
    <row r="4" spans="1:6" x14ac:dyDescent="0.3">
      <c r="A4" s="2" t="s">
        <v>3441</v>
      </c>
    </row>
    <row r="5" spans="1:6" x14ac:dyDescent="0.3">
      <c r="A5" s="2" t="s">
        <v>3442</v>
      </c>
    </row>
    <row r="6" spans="1:6" x14ac:dyDescent="0.3">
      <c r="A6" s="2" t="s">
        <v>3443</v>
      </c>
    </row>
    <row r="7" spans="1:6" x14ac:dyDescent="0.3">
      <c r="A7" s="2" t="s">
        <v>3444</v>
      </c>
    </row>
    <row r="8" spans="1:6" x14ac:dyDescent="0.3">
      <c r="A8" s="2" t="s">
        <v>3445</v>
      </c>
    </row>
    <row r="9" spans="1:6" x14ac:dyDescent="0.3">
      <c r="A9" s="2" t="s">
        <v>3446</v>
      </c>
      <c r="F9" s="7"/>
    </row>
    <row r="10" spans="1:6" x14ac:dyDescent="0.3">
      <c r="A10" s="2" t="s">
        <v>3447</v>
      </c>
    </row>
    <row r="11" spans="1:6" x14ac:dyDescent="0.3">
      <c r="A11" s="2" t="s">
        <v>3448</v>
      </c>
    </row>
    <row r="12" spans="1:6" x14ac:dyDescent="0.3">
      <c r="A12" s="2" t="s">
        <v>3449</v>
      </c>
    </row>
    <row r="13" spans="1:6" x14ac:dyDescent="0.3">
      <c r="A13" s="2" t="s">
        <v>3450</v>
      </c>
    </row>
    <row r="14" spans="1:6" x14ac:dyDescent="0.3">
      <c r="A14" s="2" t="s">
        <v>3451</v>
      </c>
    </row>
    <row r="15" spans="1:6" x14ac:dyDescent="0.3">
      <c r="A15" s="2" t="s">
        <v>3452</v>
      </c>
    </row>
    <row r="16" spans="1:6" x14ac:dyDescent="0.3">
      <c r="A16" s="2" t="s">
        <v>3453</v>
      </c>
    </row>
    <row r="17" spans="1:1" x14ac:dyDescent="0.3">
      <c r="A17" s="2" t="s">
        <v>3454</v>
      </c>
    </row>
    <row r="18" spans="1:1" x14ac:dyDescent="0.3">
      <c r="A18" s="2" t="s">
        <v>3455</v>
      </c>
    </row>
    <row r="19" spans="1:1" x14ac:dyDescent="0.3">
      <c r="A19" s="2" t="s">
        <v>3456</v>
      </c>
    </row>
    <row r="20" spans="1:1" x14ac:dyDescent="0.3">
      <c r="A20" s="2" t="s">
        <v>3457</v>
      </c>
    </row>
    <row r="21" spans="1:1" x14ac:dyDescent="0.3">
      <c r="A21" s="2" t="s">
        <v>3458</v>
      </c>
    </row>
    <row r="22" spans="1:1" x14ac:dyDescent="0.3">
      <c r="A22" s="2" t="s">
        <v>3459</v>
      </c>
    </row>
    <row r="23" spans="1:1" x14ac:dyDescent="0.3">
      <c r="A23" s="2" t="s">
        <v>3460</v>
      </c>
    </row>
    <row r="24" spans="1:1" x14ac:dyDescent="0.3">
      <c r="A24" s="2" t="s">
        <v>3461</v>
      </c>
    </row>
    <row r="25" spans="1:1" x14ac:dyDescent="0.3">
      <c r="A25" s="2" t="s">
        <v>3462</v>
      </c>
    </row>
    <row r="26" spans="1:1" x14ac:dyDescent="0.3">
      <c r="A26" s="2" t="s">
        <v>3463</v>
      </c>
    </row>
    <row r="27" spans="1:1" x14ac:dyDescent="0.3">
      <c r="A27" s="2" t="s">
        <v>3464</v>
      </c>
    </row>
    <row r="28" spans="1:1" x14ac:dyDescent="0.3">
      <c r="A28" s="2" t="s">
        <v>3465</v>
      </c>
    </row>
    <row r="29" spans="1:1" x14ac:dyDescent="0.3">
      <c r="A29" s="2" t="s">
        <v>3466</v>
      </c>
    </row>
    <row r="30" spans="1:1" x14ac:dyDescent="0.3">
      <c r="A30" s="2" t="s">
        <v>3467</v>
      </c>
    </row>
    <row r="31" spans="1:1" x14ac:dyDescent="0.3">
      <c r="A31" s="2" t="s">
        <v>3468</v>
      </c>
    </row>
    <row r="32" spans="1:1" x14ac:dyDescent="0.3">
      <c r="A32" s="2" t="s">
        <v>3469</v>
      </c>
    </row>
    <row r="33" spans="1:1" x14ac:dyDescent="0.3">
      <c r="A33" s="2" t="s">
        <v>3470</v>
      </c>
    </row>
    <row r="34" spans="1:1" x14ac:dyDescent="0.3">
      <c r="A34" s="2" t="s">
        <v>3471</v>
      </c>
    </row>
    <row r="35" spans="1:1" x14ac:dyDescent="0.3">
      <c r="A35" s="2" t="s">
        <v>3472</v>
      </c>
    </row>
    <row r="36" spans="1:1" x14ac:dyDescent="0.3">
      <c r="A36" s="2" t="s">
        <v>3473</v>
      </c>
    </row>
    <row r="37" spans="1:1" x14ac:dyDescent="0.3">
      <c r="A37" s="2" t="s">
        <v>3474</v>
      </c>
    </row>
    <row r="38" spans="1:1" x14ac:dyDescent="0.3">
      <c r="A38" s="2" t="s">
        <v>3475</v>
      </c>
    </row>
    <row r="39" spans="1:1" x14ac:dyDescent="0.3">
      <c r="A39" s="2" t="s">
        <v>3476</v>
      </c>
    </row>
    <row r="40" spans="1:1" x14ac:dyDescent="0.3">
      <c r="A40" s="2" t="s">
        <v>3477</v>
      </c>
    </row>
    <row r="41" spans="1:1" x14ac:dyDescent="0.3">
      <c r="A41" s="2" t="s">
        <v>3478</v>
      </c>
    </row>
    <row r="42" spans="1:1" x14ac:dyDescent="0.3">
      <c r="A42" s="2" t="s">
        <v>3479</v>
      </c>
    </row>
    <row r="43" spans="1:1" x14ac:dyDescent="0.3">
      <c r="A43" s="2" t="s">
        <v>3480</v>
      </c>
    </row>
    <row r="44" spans="1:1" x14ac:dyDescent="0.3">
      <c r="A44" s="2" t="s">
        <v>3481</v>
      </c>
    </row>
    <row r="45" spans="1:1" x14ac:dyDescent="0.3">
      <c r="A45" s="2" t="s">
        <v>3482</v>
      </c>
    </row>
    <row r="46" spans="1:1" x14ac:dyDescent="0.3">
      <c r="A46" s="2" t="s">
        <v>3483</v>
      </c>
    </row>
    <row r="47" spans="1:1" x14ac:dyDescent="0.3">
      <c r="A47" s="2" t="s">
        <v>3484</v>
      </c>
    </row>
    <row r="48" spans="1:1" x14ac:dyDescent="0.3">
      <c r="A48" s="2" t="s">
        <v>3485</v>
      </c>
    </row>
    <row r="49" spans="1:1" x14ac:dyDescent="0.3">
      <c r="A49" s="2" t="s">
        <v>3486</v>
      </c>
    </row>
    <row r="50" spans="1:1" x14ac:dyDescent="0.3">
      <c r="A50" s="2" t="s">
        <v>3487</v>
      </c>
    </row>
    <row r="51" spans="1:1" x14ac:dyDescent="0.3">
      <c r="A51" s="2" t="s">
        <v>3488</v>
      </c>
    </row>
    <row r="52" spans="1:1" x14ac:dyDescent="0.3">
      <c r="A52" s="2" t="s">
        <v>3489</v>
      </c>
    </row>
    <row r="53" spans="1:1" x14ac:dyDescent="0.3">
      <c r="A53" s="2" t="s">
        <v>3490</v>
      </c>
    </row>
    <row r="54" spans="1:1" x14ac:dyDescent="0.3">
      <c r="A54" s="2" t="s">
        <v>3491</v>
      </c>
    </row>
    <row r="55" spans="1:1" x14ac:dyDescent="0.3">
      <c r="A55" s="2" t="s">
        <v>3492</v>
      </c>
    </row>
    <row r="56" spans="1:1" x14ac:dyDescent="0.3">
      <c r="A56" s="2" t="s">
        <v>3493</v>
      </c>
    </row>
    <row r="57" spans="1:1" x14ac:dyDescent="0.3">
      <c r="A57" s="2" t="s">
        <v>3494</v>
      </c>
    </row>
    <row r="58" spans="1:1" x14ac:dyDescent="0.3">
      <c r="A58" s="2" t="s">
        <v>3495</v>
      </c>
    </row>
    <row r="59" spans="1:1" x14ac:dyDescent="0.3">
      <c r="A59" s="2" t="s">
        <v>3496</v>
      </c>
    </row>
    <row r="60" spans="1:1" x14ac:dyDescent="0.3">
      <c r="A60" s="2" t="s">
        <v>3497</v>
      </c>
    </row>
    <row r="61" spans="1:1" x14ac:dyDescent="0.3">
      <c r="A61" s="2" t="s">
        <v>3498</v>
      </c>
    </row>
    <row r="62" spans="1:1" x14ac:dyDescent="0.3">
      <c r="A62" s="2" t="s">
        <v>3499</v>
      </c>
    </row>
    <row r="63" spans="1:1" x14ac:dyDescent="0.3">
      <c r="A63" s="2" t="s">
        <v>3500</v>
      </c>
    </row>
    <row r="64" spans="1:1" x14ac:dyDescent="0.3">
      <c r="A64" s="2" t="s">
        <v>3501</v>
      </c>
    </row>
    <row r="65" spans="1:1" x14ac:dyDescent="0.3">
      <c r="A65" s="2" t="s">
        <v>3502</v>
      </c>
    </row>
    <row r="66" spans="1:1" x14ac:dyDescent="0.3">
      <c r="A66" s="2" t="s">
        <v>3503</v>
      </c>
    </row>
    <row r="67" spans="1:1" x14ac:dyDescent="0.3">
      <c r="A67" s="2" t="s">
        <v>3504</v>
      </c>
    </row>
    <row r="68" spans="1:1" x14ac:dyDescent="0.3">
      <c r="A68" s="2" t="s">
        <v>3505</v>
      </c>
    </row>
    <row r="69" spans="1:1" x14ac:dyDescent="0.3">
      <c r="A69" s="2" t="s">
        <v>3506</v>
      </c>
    </row>
    <row r="70" spans="1:1" x14ac:dyDescent="0.3">
      <c r="A70" s="2" t="s">
        <v>3507</v>
      </c>
    </row>
    <row r="71" spans="1:1" x14ac:dyDescent="0.3">
      <c r="A71" s="2" t="s">
        <v>3508</v>
      </c>
    </row>
    <row r="72" spans="1:1" x14ac:dyDescent="0.3">
      <c r="A72" s="2" t="s">
        <v>3509</v>
      </c>
    </row>
    <row r="73" spans="1:1" x14ac:dyDescent="0.3">
      <c r="A73" s="2" t="s">
        <v>3510</v>
      </c>
    </row>
    <row r="74" spans="1:1" x14ac:dyDescent="0.3">
      <c r="A74" s="2" t="s">
        <v>3511</v>
      </c>
    </row>
    <row r="75" spans="1:1" x14ac:dyDescent="0.3">
      <c r="A75" s="2" t="s">
        <v>3512</v>
      </c>
    </row>
    <row r="76" spans="1:1" x14ac:dyDescent="0.3">
      <c r="A76" s="2" t="s">
        <v>3513</v>
      </c>
    </row>
    <row r="77" spans="1:1" x14ac:dyDescent="0.3">
      <c r="A77" s="2" t="s">
        <v>3514</v>
      </c>
    </row>
    <row r="78" spans="1:1" x14ac:dyDescent="0.3">
      <c r="A78" s="2" t="s">
        <v>3515</v>
      </c>
    </row>
    <row r="79" spans="1:1" x14ac:dyDescent="0.3">
      <c r="A79" s="2" t="s">
        <v>3516</v>
      </c>
    </row>
    <row r="80" spans="1:1" x14ac:dyDescent="0.3">
      <c r="A80" s="2" t="s">
        <v>3517</v>
      </c>
    </row>
    <row r="81" spans="1:1" x14ac:dyDescent="0.3">
      <c r="A81" s="2" t="s">
        <v>3518</v>
      </c>
    </row>
    <row r="82" spans="1:1" x14ac:dyDescent="0.3">
      <c r="A82" s="2" t="s">
        <v>3519</v>
      </c>
    </row>
    <row r="83" spans="1:1" x14ac:dyDescent="0.3">
      <c r="A83" s="2" t="s">
        <v>3520</v>
      </c>
    </row>
    <row r="84" spans="1:1" x14ac:dyDescent="0.3">
      <c r="A84" s="2" t="s">
        <v>3521</v>
      </c>
    </row>
    <row r="85" spans="1:1" x14ac:dyDescent="0.3">
      <c r="A85" s="2" t="s">
        <v>3522</v>
      </c>
    </row>
    <row r="86" spans="1:1" x14ac:dyDescent="0.3">
      <c r="A86" s="2" t="s">
        <v>3523</v>
      </c>
    </row>
    <row r="87" spans="1:1" x14ac:dyDescent="0.3">
      <c r="A87" s="2" t="s">
        <v>3524</v>
      </c>
    </row>
    <row r="88" spans="1:1" x14ac:dyDescent="0.3">
      <c r="A88" s="2" t="s">
        <v>3525</v>
      </c>
    </row>
    <row r="89" spans="1:1" x14ac:dyDescent="0.3">
      <c r="A89" s="2" t="s">
        <v>3526</v>
      </c>
    </row>
    <row r="90" spans="1:1" x14ac:dyDescent="0.3">
      <c r="A90" s="2" t="s">
        <v>3527</v>
      </c>
    </row>
    <row r="91" spans="1:1" x14ac:dyDescent="0.3">
      <c r="A91" s="2" t="s">
        <v>3528</v>
      </c>
    </row>
    <row r="92" spans="1:1" x14ac:dyDescent="0.3">
      <c r="A92" s="2" t="s">
        <v>3529</v>
      </c>
    </row>
    <row r="93" spans="1:1" x14ac:dyDescent="0.3">
      <c r="A93" s="2" t="s">
        <v>3530</v>
      </c>
    </row>
    <row r="94" spans="1:1" x14ac:dyDescent="0.3">
      <c r="A94" s="2" t="s">
        <v>3531</v>
      </c>
    </row>
    <row r="95" spans="1:1" x14ac:dyDescent="0.3">
      <c r="A95" s="2" t="s">
        <v>3532</v>
      </c>
    </row>
    <row r="96" spans="1:1" x14ac:dyDescent="0.3">
      <c r="A96" s="2" t="s">
        <v>3533</v>
      </c>
    </row>
    <row r="97" spans="1:1" x14ac:dyDescent="0.3">
      <c r="A97" s="2" t="s">
        <v>3534</v>
      </c>
    </row>
    <row r="98" spans="1:1" x14ac:dyDescent="0.3">
      <c r="A98" s="2" t="s">
        <v>3535</v>
      </c>
    </row>
    <row r="99" spans="1:1" x14ac:dyDescent="0.3">
      <c r="A99" s="2" t="s">
        <v>3536</v>
      </c>
    </row>
    <row r="100" spans="1:1" x14ac:dyDescent="0.3">
      <c r="A100" s="2" t="s">
        <v>3537</v>
      </c>
    </row>
    <row r="101" spans="1:1" x14ac:dyDescent="0.3">
      <c r="A101" s="2" t="s">
        <v>3538</v>
      </c>
    </row>
    <row r="102" spans="1:1" x14ac:dyDescent="0.3">
      <c r="A102" s="2" t="s">
        <v>3539</v>
      </c>
    </row>
    <row r="103" spans="1:1" x14ac:dyDescent="0.3">
      <c r="A103" s="2" t="s">
        <v>3540</v>
      </c>
    </row>
    <row r="104" spans="1:1" x14ac:dyDescent="0.3">
      <c r="A104" s="2" t="s">
        <v>3541</v>
      </c>
    </row>
    <row r="105" spans="1:1" x14ac:dyDescent="0.3">
      <c r="A105" s="2" t="s">
        <v>3542</v>
      </c>
    </row>
    <row r="106" spans="1:1" x14ac:dyDescent="0.3">
      <c r="A106" s="2" t="s">
        <v>3543</v>
      </c>
    </row>
    <row r="107" spans="1:1" x14ac:dyDescent="0.3">
      <c r="A107" s="2" t="s">
        <v>3544</v>
      </c>
    </row>
    <row r="108" spans="1:1" x14ac:dyDescent="0.3">
      <c r="A108" s="2" t="s">
        <v>3545</v>
      </c>
    </row>
    <row r="109" spans="1:1" x14ac:dyDescent="0.3">
      <c r="A109" s="2" t="s">
        <v>3546</v>
      </c>
    </row>
    <row r="110" spans="1:1" x14ac:dyDescent="0.3">
      <c r="A110" s="2" t="s">
        <v>3547</v>
      </c>
    </row>
    <row r="111" spans="1:1" x14ac:dyDescent="0.3">
      <c r="A111" s="2" t="s">
        <v>3548</v>
      </c>
    </row>
    <row r="112" spans="1:1" x14ac:dyDescent="0.3">
      <c r="A112" s="2" t="s">
        <v>3549</v>
      </c>
    </row>
    <row r="113" spans="1:1" x14ac:dyDescent="0.3">
      <c r="A113" s="2" t="s">
        <v>3550</v>
      </c>
    </row>
    <row r="114" spans="1:1" x14ac:dyDescent="0.3">
      <c r="A114" s="2" t="s">
        <v>3551</v>
      </c>
    </row>
    <row r="115" spans="1:1" x14ac:dyDescent="0.3">
      <c r="A115" s="2" t="s">
        <v>3552</v>
      </c>
    </row>
    <row r="116" spans="1:1" x14ac:dyDescent="0.3">
      <c r="A116" s="2" t="s">
        <v>3553</v>
      </c>
    </row>
    <row r="117" spans="1:1" x14ac:dyDescent="0.3">
      <c r="A117" s="2" t="s">
        <v>3554</v>
      </c>
    </row>
    <row r="118" spans="1:1" x14ac:dyDescent="0.3">
      <c r="A118" s="2" t="s">
        <v>3555</v>
      </c>
    </row>
    <row r="119" spans="1:1" x14ac:dyDescent="0.3">
      <c r="A119" s="2" t="s">
        <v>3556</v>
      </c>
    </row>
    <row r="120" spans="1:1" x14ac:dyDescent="0.3">
      <c r="A120" s="2" t="s">
        <v>3557</v>
      </c>
    </row>
    <row r="121" spans="1:1" x14ac:dyDescent="0.3">
      <c r="A121" s="2" t="s">
        <v>3558</v>
      </c>
    </row>
    <row r="122" spans="1:1" x14ac:dyDescent="0.3">
      <c r="A122" s="2" t="s">
        <v>3559</v>
      </c>
    </row>
    <row r="123" spans="1:1" x14ac:dyDescent="0.3">
      <c r="A123" s="2" t="s">
        <v>3560</v>
      </c>
    </row>
    <row r="124" spans="1:1" x14ac:dyDescent="0.3">
      <c r="A124" s="2" t="s">
        <v>3561</v>
      </c>
    </row>
    <row r="125" spans="1:1" x14ac:dyDescent="0.3">
      <c r="A125" s="2" t="s">
        <v>3562</v>
      </c>
    </row>
    <row r="126" spans="1:1" x14ac:dyDescent="0.3">
      <c r="A126" s="2" t="s">
        <v>3563</v>
      </c>
    </row>
    <row r="127" spans="1:1" x14ac:dyDescent="0.3">
      <c r="A127" s="2" t="s">
        <v>3564</v>
      </c>
    </row>
    <row r="128" spans="1:1" x14ac:dyDescent="0.3">
      <c r="A128" s="2" t="s">
        <v>3565</v>
      </c>
    </row>
    <row r="129" spans="1:1" x14ac:dyDescent="0.3">
      <c r="A129" s="2" t="s">
        <v>3566</v>
      </c>
    </row>
    <row r="130" spans="1:1" x14ac:dyDescent="0.3">
      <c r="A130" s="2" t="s">
        <v>3567</v>
      </c>
    </row>
    <row r="131" spans="1:1" x14ac:dyDescent="0.3">
      <c r="A131" s="2" t="s">
        <v>3568</v>
      </c>
    </row>
    <row r="132" spans="1:1" x14ac:dyDescent="0.3">
      <c r="A132" s="2" t="s">
        <v>3569</v>
      </c>
    </row>
    <row r="133" spans="1:1" x14ac:dyDescent="0.3">
      <c r="A133" s="2" t="s">
        <v>3570</v>
      </c>
    </row>
    <row r="134" spans="1:1" x14ac:dyDescent="0.3">
      <c r="A134" s="2" t="s">
        <v>3571</v>
      </c>
    </row>
    <row r="135" spans="1:1" x14ac:dyDescent="0.3">
      <c r="A135" s="2" t="s">
        <v>3572</v>
      </c>
    </row>
    <row r="136" spans="1:1" x14ac:dyDescent="0.3">
      <c r="A136" s="2" t="s">
        <v>3573</v>
      </c>
    </row>
    <row r="137" spans="1:1" x14ac:dyDescent="0.3">
      <c r="A137" s="2" t="s">
        <v>3574</v>
      </c>
    </row>
    <row r="138" spans="1:1" x14ac:dyDescent="0.3">
      <c r="A138" s="2" t="s">
        <v>3575</v>
      </c>
    </row>
    <row r="139" spans="1:1" x14ac:dyDescent="0.3">
      <c r="A139" s="2" t="s">
        <v>3576</v>
      </c>
    </row>
    <row r="140" spans="1:1" x14ac:dyDescent="0.3">
      <c r="A140" s="2" t="s">
        <v>3577</v>
      </c>
    </row>
    <row r="141" spans="1:1" x14ac:dyDescent="0.3">
      <c r="A141" s="2" t="s">
        <v>3578</v>
      </c>
    </row>
    <row r="142" spans="1:1" x14ac:dyDescent="0.3">
      <c r="A142" s="2" t="s">
        <v>3579</v>
      </c>
    </row>
    <row r="143" spans="1:1" x14ac:dyDescent="0.3">
      <c r="A143" s="2" t="s">
        <v>3580</v>
      </c>
    </row>
    <row r="144" spans="1:1" x14ac:dyDescent="0.3">
      <c r="A144" s="2" t="s">
        <v>3581</v>
      </c>
    </row>
    <row r="145" spans="1:1" x14ac:dyDescent="0.3">
      <c r="A145" s="2" t="s">
        <v>3582</v>
      </c>
    </row>
    <row r="146" spans="1:1" x14ac:dyDescent="0.3">
      <c r="A146" s="2" t="s">
        <v>3583</v>
      </c>
    </row>
    <row r="147" spans="1:1" x14ac:dyDescent="0.3">
      <c r="A147" s="2" t="s">
        <v>3584</v>
      </c>
    </row>
    <row r="148" spans="1:1" x14ac:dyDescent="0.3">
      <c r="A148" s="2" t="s">
        <v>3585</v>
      </c>
    </row>
    <row r="149" spans="1:1" x14ac:dyDescent="0.3">
      <c r="A149" s="2" t="s">
        <v>3586</v>
      </c>
    </row>
    <row r="150" spans="1:1" x14ac:dyDescent="0.3">
      <c r="A150" s="2" t="s">
        <v>3587</v>
      </c>
    </row>
    <row r="151" spans="1:1" x14ac:dyDescent="0.3">
      <c r="A151" s="2" t="s">
        <v>3588</v>
      </c>
    </row>
    <row r="152" spans="1:1" x14ac:dyDescent="0.3">
      <c r="A152" s="2" t="s">
        <v>3589</v>
      </c>
    </row>
    <row r="153" spans="1:1" x14ac:dyDescent="0.3">
      <c r="A153" s="2" t="s">
        <v>3590</v>
      </c>
    </row>
    <row r="154" spans="1:1" x14ac:dyDescent="0.3">
      <c r="A154" s="2" t="s">
        <v>3591</v>
      </c>
    </row>
    <row r="155" spans="1:1" x14ac:dyDescent="0.3">
      <c r="A155" s="2" t="s">
        <v>3592</v>
      </c>
    </row>
    <row r="156" spans="1:1" x14ac:dyDescent="0.3">
      <c r="A156" s="2" t="s">
        <v>3593</v>
      </c>
    </row>
    <row r="157" spans="1:1" x14ac:dyDescent="0.3">
      <c r="A157" s="2" t="s">
        <v>3594</v>
      </c>
    </row>
    <row r="158" spans="1:1" x14ac:dyDescent="0.3">
      <c r="A158" s="2" t="s">
        <v>3595</v>
      </c>
    </row>
    <row r="159" spans="1:1" x14ac:dyDescent="0.3">
      <c r="A159" s="2" t="s">
        <v>3596</v>
      </c>
    </row>
    <row r="160" spans="1:1" x14ac:dyDescent="0.3">
      <c r="A160" s="2" t="s">
        <v>3597</v>
      </c>
    </row>
    <row r="161" spans="1:1" x14ac:dyDescent="0.3">
      <c r="A161" s="2" t="s">
        <v>3598</v>
      </c>
    </row>
    <row r="162" spans="1:1" x14ac:dyDescent="0.3">
      <c r="A162" s="2" t="s">
        <v>3599</v>
      </c>
    </row>
    <row r="163" spans="1:1" x14ac:dyDescent="0.3">
      <c r="A163" s="2" t="s">
        <v>3600</v>
      </c>
    </row>
    <row r="164" spans="1:1" x14ac:dyDescent="0.3">
      <c r="A164" s="2" t="s">
        <v>3601</v>
      </c>
    </row>
    <row r="165" spans="1:1" x14ac:dyDescent="0.3">
      <c r="A165" s="2" t="s">
        <v>3602</v>
      </c>
    </row>
    <row r="166" spans="1:1" x14ac:dyDescent="0.3">
      <c r="A166" s="2" t="s">
        <v>3603</v>
      </c>
    </row>
    <row r="167" spans="1:1" x14ac:dyDescent="0.3">
      <c r="A167" s="2" t="s">
        <v>3604</v>
      </c>
    </row>
    <row r="168" spans="1:1" x14ac:dyDescent="0.3">
      <c r="A168" s="2" t="s">
        <v>3605</v>
      </c>
    </row>
    <row r="169" spans="1:1" x14ac:dyDescent="0.3">
      <c r="A169" s="2" t="s">
        <v>3606</v>
      </c>
    </row>
    <row r="170" spans="1:1" x14ac:dyDescent="0.3">
      <c r="A170" s="2" t="s">
        <v>3607</v>
      </c>
    </row>
    <row r="171" spans="1:1" x14ac:dyDescent="0.3">
      <c r="A171" s="2" t="s">
        <v>3608</v>
      </c>
    </row>
    <row r="172" spans="1:1" x14ac:dyDescent="0.3">
      <c r="A172" s="2" t="s">
        <v>3609</v>
      </c>
    </row>
    <row r="173" spans="1:1" x14ac:dyDescent="0.3">
      <c r="A173" s="2" t="s">
        <v>3610</v>
      </c>
    </row>
    <row r="174" spans="1:1" x14ac:dyDescent="0.3">
      <c r="A174" s="2" t="s">
        <v>3611</v>
      </c>
    </row>
    <row r="175" spans="1:1" x14ac:dyDescent="0.3">
      <c r="A175" s="2" t="s">
        <v>3612</v>
      </c>
    </row>
    <row r="176" spans="1:1" x14ac:dyDescent="0.3">
      <c r="A176" s="2" t="s">
        <v>3613</v>
      </c>
    </row>
    <row r="177" spans="1:1" x14ac:dyDescent="0.3">
      <c r="A177" s="2" t="s">
        <v>3614</v>
      </c>
    </row>
    <row r="178" spans="1:1" x14ac:dyDescent="0.3">
      <c r="A178" s="2" t="s">
        <v>3615</v>
      </c>
    </row>
    <row r="179" spans="1:1" x14ac:dyDescent="0.3">
      <c r="A179" s="2" t="s">
        <v>3616</v>
      </c>
    </row>
    <row r="180" spans="1:1" x14ac:dyDescent="0.3">
      <c r="A180" s="2" t="s">
        <v>3617</v>
      </c>
    </row>
    <row r="181" spans="1:1" x14ac:dyDescent="0.3">
      <c r="A181" s="2" t="s">
        <v>3618</v>
      </c>
    </row>
    <row r="182" spans="1:1" x14ac:dyDescent="0.3">
      <c r="A182" s="2" t="s">
        <v>3619</v>
      </c>
    </row>
    <row r="183" spans="1:1" x14ac:dyDescent="0.3">
      <c r="A183" s="2" t="s">
        <v>3620</v>
      </c>
    </row>
    <row r="184" spans="1:1" x14ac:dyDescent="0.3">
      <c r="A184" s="2" t="s">
        <v>3621</v>
      </c>
    </row>
    <row r="185" spans="1:1" x14ac:dyDescent="0.3">
      <c r="A185" s="2" t="s">
        <v>3622</v>
      </c>
    </row>
    <row r="186" spans="1:1" x14ac:dyDescent="0.3">
      <c r="A186" s="2" t="s">
        <v>3623</v>
      </c>
    </row>
    <row r="187" spans="1:1" x14ac:dyDescent="0.3">
      <c r="A187" s="2" t="s">
        <v>3624</v>
      </c>
    </row>
    <row r="188" spans="1:1" x14ac:dyDescent="0.3">
      <c r="A188" s="2" t="s">
        <v>3625</v>
      </c>
    </row>
    <row r="189" spans="1:1" x14ac:dyDescent="0.3">
      <c r="A189" s="2" t="s">
        <v>3626</v>
      </c>
    </row>
    <row r="190" spans="1:1" x14ac:dyDescent="0.3">
      <c r="A190" s="2" t="s">
        <v>3627</v>
      </c>
    </row>
    <row r="191" spans="1:1" x14ac:dyDescent="0.3">
      <c r="A191" s="2" t="s">
        <v>3628</v>
      </c>
    </row>
    <row r="192" spans="1:1" x14ac:dyDescent="0.3">
      <c r="A192" s="2" t="s">
        <v>3629</v>
      </c>
    </row>
    <row r="193" spans="1:1" x14ac:dyDescent="0.3">
      <c r="A193" s="2" t="s">
        <v>3630</v>
      </c>
    </row>
    <row r="194" spans="1:1" x14ac:dyDescent="0.3">
      <c r="A194" s="2" t="s">
        <v>3631</v>
      </c>
    </row>
    <row r="195" spans="1:1" x14ac:dyDescent="0.3">
      <c r="A195" s="2" t="s">
        <v>3632</v>
      </c>
    </row>
    <row r="196" spans="1:1" x14ac:dyDescent="0.3">
      <c r="A196" s="2" t="s">
        <v>3633</v>
      </c>
    </row>
    <row r="197" spans="1:1" x14ac:dyDescent="0.3">
      <c r="A197" s="2" t="s">
        <v>3634</v>
      </c>
    </row>
    <row r="198" spans="1:1" x14ac:dyDescent="0.3">
      <c r="A198" s="2" t="s">
        <v>3635</v>
      </c>
    </row>
    <row r="199" spans="1:1" x14ac:dyDescent="0.3">
      <c r="A199" s="2" t="s">
        <v>3636</v>
      </c>
    </row>
    <row r="200" spans="1:1" x14ac:dyDescent="0.3">
      <c r="A200" s="2" t="s">
        <v>3637</v>
      </c>
    </row>
    <row r="201" spans="1:1" x14ac:dyDescent="0.3">
      <c r="A201" s="2" t="s">
        <v>3638</v>
      </c>
    </row>
    <row r="202" spans="1:1" x14ac:dyDescent="0.3">
      <c r="A202" s="2" t="s">
        <v>3639</v>
      </c>
    </row>
    <row r="203" spans="1:1" x14ac:dyDescent="0.3">
      <c r="A203" s="2" t="s">
        <v>3640</v>
      </c>
    </row>
    <row r="204" spans="1:1" x14ac:dyDescent="0.3">
      <c r="A204" s="2" t="s">
        <v>3641</v>
      </c>
    </row>
    <row r="205" spans="1:1" x14ac:dyDescent="0.3">
      <c r="A205" s="2" t="s">
        <v>3642</v>
      </c>
    </row>
    <row r="206" spans="1:1" x14ac:dyDescent="0.3">
      <c r="A206" s="2" t="s">
        <v>3643</v>
      </c>
    </row>
    <row r="207" spans="1:1" x14ac:dyDescent="0.3">
      <c r="A207" s="2" t="s">
        <v>3644</v>
      </c>
    </row>
    <row r="208" spans="1:1" x14ac:dyDescent="0.3">
      <c r="A208" s="2" t="s">
        <v>3645</v>
      </c>
    </row>
    <row r="209" spans="1:1" x14ac:dyDescent="0.3">
      <c r="A209" s="2" t="s">
        <v>3646</v>
      </c>
    </row>
    <row r="210" spans="1:1" x14ac:dyDescent="0.3">
      <c r="A210" s="2" t="s">
        <v>3647</v>
      </c>
    </row>
    <row r="211" spans="1:1" x14ac:dyDescent="0.3">
      <c r="A211" s="2" t="s">
        <v>3648</v>
      </c>
    </row>
    <row r="212" spans="1:1" x14ac:dyDescent="0.3">
      <c r="A212" s="2" t="s">
        <v>3649</v>
      </c>
    </row>
    <row r="213" spans="1:1" x14ac:dyDescent="0.3">
      <c r="A213" s="2" t="s">
        <v>3650</v>
      </c>
    </row>
    <row r="214" spans="1:1" x14ac:dyDescent="0.3">
      <c r="A214" s="2" t="s">
        <v>3651</v>
      </c>
    </row>
    <row r="215" spans="1:1" x14ac:dyDescent="0.3">
      <c r="A215" s="2" t="s">
        <v>3652</v>
      </c>
    </row>
    <row r="216" spans="1:1" x14ac:dyDescent="0.3">
      <c r="A216" s="2" t="s">
        <v>3653</v>
      </c>
    </row>
    <row r="217" spans="1:1" x14ac:dyDescent="0.3">
      <c r="A217" s="2" t="s">
        <v>3654</v>
      </c>
    </row>
    <row r="218" spans="1:1" x14ac:dyDescent="0.3">
      <c r="A218" s="2" t="s">
        <v>3655</v>
      </c>
    </row>
    <row r="219" spans="1:1" x14ac:dyDescent="0.3">
      <c r="A219" s="2" t="s">
        <v>3656</v>
      </c>
    </row>
    <row r="220" spans="1:1" x14ac:dyDescent="0.3">
      <c r="A220" s="2" t="s">
        <v>3657</v>
      </c>
    </row>
    <row r="221" spans="1:1" x14ac:dyDescent="0.3">
      <c r="A221" s="2" t="s">
        <v>3658</v>
      </c>
    </row>
    <row r="222" spans="1:1" x14ac:dyDescent="0.3">
      <c r="A222" s="2" t="s">
        <v>3659</v>
      </c>
    </row>
    <row r="223" spans="1:1" x14ac:dyDescent="0.3">
      <c r="A223" s="2" t="s">
        <v>3660</v>
      </c>
    </row>
    <row r="224" spans="1:1" x14ac:dyDescent="0.3">
      <c r="A224" s="2" t="s">
        <v>3661</v>
      </c>
    </row>
    <row r="225" spans="1:1" x14ac:dyDescent="0.3">
      <c r="A225" s="2" t="s">
        <v>3662</v>
      </c>
    </row>
    <row r="226" spans="1:1" x14ac:dyDescent="0.3">
      <c r="A226" s="2" t="s">
        <v>3663</v>
      </c>
    </row>
    <row r="227" spans="1:1" x14ac:dyDescent="0.3">
      <c r="A227" s="2" t="s">
        <v>3664</v>
      </c>
    </row>
    <row r="228" spans="1:1" x14ac:dyDescent="0.3">
      <c r="A228" s="2" t="s">
        <v>3665</v>
      </c>
    </row>
    <row r="229" spans="1:1" x14ac:dyDescent="0.3">
      <c r="A229" s="2" t="s">
        <v>3666</v>
      </c>
    </row>
    <row r="230" spans="1:1" x14ac:dyDescent="0.3">
      <c r="A230" s="2" t="s">
        <v>3667</v>
      </c>
    </row>
    <row r="231" spans="1:1" x14ac:dyDescent="0.3">
      <c r="A231" s="2" t="s">
        <v>3668</v>
      </c>
    </row>
    <row r="232" spans="1:1" x14ac:dyDescent="0.3">
      <c r="A232" s="2" t="s">
        <v>3669</v>
      </c>
    </row>
    <row r="233" spans="1:1" x14ac:dyDescent="0.3">
      <c r="A233" s="2" t="s">
        <v>3670</v>
      </c>
    </row>
    <row r="234" spans="1:1" x14ac:dyDescent="0.3">
      <c r="A234" s="2" t="s">
        <v>3671</v>
      </c>
    </row>
    <row r="235" spans="1:1" x14ac:dyDescent="0.3">
      <c r="A235" s="2" t="s">
        <v>3672</v>
      </c>
    </row>
    <row r="236" spans="1:1" x14ac:dyDescent="0.3">
      <c r="A236" s="2" t="s">
        <v>3673</v>
      </c>
    </row>
    <row r="237" spans="1:1" x14ac:dyDescent="0.3">
      <c r="A237" s="2" t="s">
        <v>3674</v>
      </c>
    </row>
    <row r="238" spans="1:1" x14ac:dyDescent="0.3">
      <c r="A238" s="2" t="s">
        <v>3675</v>
      </c>
    </row>
    <row r="239" spans="1:1" x14ac:dyDescent="0.3">
      <c r="A239" s="2" t="s">
        <v>3676</v>
      </c>
    </row>
    <row r="240" spans="1:1" x14ac:dyDescent="0.3">
      <c r="A240" s="2" t="s">
        <v>3677</v>
      </c>
    </row>
    <row r="241" spans="1:1" x14ac:dyDescent="0.3">
      <c r="A241" s="2" t="s">
        <v>3678</v>
      </c>
    </row>
    <row r="242" spans="1:1" x14ac:dyDescent="0.3">
      <c r="A242" s="2" t="s">
        <v>3679</v>
      </c>
    </row>
    <row r="243" spans="1:1" x14ac:dyDescent="0.3">
      <c r="A243" s="2" t="s">
        <v>3680</v>
      </c>
    </row>
    <row r="244" spans="1:1" x14ac:dyDescent="0.3">
      <c r="A244" s="2" t="s">
        <v>3681</v>
      </c>
    </row>
    <row r="245" spans="1:1" x14ac:dyDescent="0.3">
      <c r="A245" s="2" t="s">
        <v>3682</v>
      </c>
    </row>
    <row r="246" spans="1:1" x14ac:dyDescent="0.3">
      <c r="A246" s="2" t="s">
        <v>3683</v>
      </c>
    </row>
    <row r="247" spans="1:1" x14ac:dyDescent="0.3">
      <c r="A247" s="2" t="s">
        <v>3684</v>
      </c>
    </row>
    <row r="248" spans="1:1" x14ac:dyDescent="0.3">
      <c r="A248" s="2" t="s">
        <v>3685</v>
      </c>
    </row>
    <row r="249" spans="1:1" x14ac:dyDescent="0.3">
      <c r="A249" s="2" t="s">
        <v>3686</v>
      </c>
    </row>
    <row r="250" spans="1:1" x14ac:dyDescent="0.3">
      <c r="A250" s="2" t="s">
        <v>3687</v>
      </c>
    </row>
    <row r="251" spans="1:1" x14ac:dyDescent="0.3">
      <c r="A251" s="2" t="s">
        <v>3688</v>
      </c>
    </row>
    <row r="252" spans="1:1" x14ac:dyDescent="0.3">
      <c r="A252" s="2" t="s">
        <v>3689</v>
      </c>
    </row>
    <row r="253" spans="1:1" x14ac:dyDescent="0.3">
      <c r="A253" s="2" t="s">
        <v>3690</v>
      </c>
    </row>
    <row r="254" spans="1:1" x14ac:dyDescent="0.3">
      <c r="A254" s="2" t="s">
        <v>3691</v>
      </c>
    </row>
    <row r="255" spans="1:1" x14ac:dyDescent="0.3">
      <c r="A255" s="2" t="s">
        <v>3692</v>
      </c>
    </row>
    <row r="256" spans="1:1" x14ac:dyDescent="0.3">
      <c r="A256" s="2" t="s">
        <v>3693</v>
      </c>
    </row>
    <row r="257" spans="1:1" x14ac:dyDescent="0.3">
      <c r="A257" s="2" t="s">
        <v>3694</v>
      </c>
    </row>
    <row r="258" spans="1:1" x14ac:dyDescent="0.3">
      <c r="A258" s="2" t="s">
        <v>3695</v>
      </c>
    </row>
    <row r="259" spans="1:1" x14ac:dyDescent="0.3">
      <c r="A259" s="2" t="s">
        <v>3696</v>
      </c>
    </row>
    <row r="260" spans="1:1" x14ac:dyDescent="0.3">
      <c r="A260" s="2" t="s">
        <v>3697</v>
      </c>
    </row>
    <row r="261" spans="1:1" x14ac:dyDescent="0.3">
      <c r="A261" s="2" t="s">
        <v>3698</v>
      </c>
    </row>
    <row r="262" spans="1:1" x14ac:dyDescent="0.3">
      <c r="A262" s="2" t="s">
        <v>3699</v>
      </c>
    </row>
    <row r="263" spans="1:1" x14ac:dyDescent="0.3">
      <c r="A263" s="2" t="s">
        <v>3700</v>
      </c>
    </row>
    <row r="264" spans="1:1" x14ac:dyDescent="0.3">
      <c r="A264" s="2" t="s">
        <v>3701</v>
      </c>
    </row>
    <row r="265" spans="1:1" x14ac:dyDescent="0.3">
      <c r="A265" s="2" t="s">
        <v>3702</v>
      </c>
    </row>
    <row r="266" spans="1:1" x14ac:dyDescent="0.3">
      <c r="A266" s="2" t="s">
        <v>3703</v>
      </c>
    </row>
    <row r="267" spans="1:1" x14ac:dyDescent="0.3">
      <c r="A267" s="2" t="s">
        <v>3704</v>
      </c>
    </row>
    <row r="268" spans="1:1" x14ac:dyDescent="0.3">
      <c r="A268" s="2" t="s">
        <v>3705</v>
      </c>
    </row>
    <row r="269" spans="1:1" x14ac:dyDescent="0.3">
      <c r="A269" s="2" t="s">
        <v>3706</v>
      </c>
    </row>
    <row r="270" spans="1:1" x14ac:dyDescent="0.3">
      <c r="A270" s="2" t="s">
        <v>3707</v>
      </c>
    </row>
    <row r="271" spans="1:1" x14ac:dyDescent="0.3">
      <c r="A271" s="2" t="s">
        <v>3708</v>
      </c>
    </row>
    <row r="272" spans="1:1" x14ac:dyDescent="0.3">
      <c r="A272" s="2" t="s">
        <v>3709</v>
      </c>
    </row>
    <row r="273" spans="1:1" x14ac:dyDescent="0.3">
      <c r="A273" s="2" t="s">
        <v>3710</v>
      </c>
    </row>
    <row r="274" spans="1:1" x14ac:dyDescent="0.3">
      <c r="A274" s="2" t="s">
        <v>3711</v>
      </c>
    </row>
    <row r="275" spans="1:1" x14ac:dyDescent="0.3">
      <c r="A275" s="2" t="s">
        <v>3712</v>
      </c>
    </row>
    <row r="276" spans="1:1" x14ac:dyDescent="0.3">
      <c r="A276" s="2" t="s">
        <v>3713</v>
      </c>
    </row>
    <row r="277" spans="1:1" x14ac:dyDescent="0.3">
      <c r="A277" s="2" t="s">
        <v>3714</v>
      </c>
    </row>
    <row r="278" spans="1:1" x14ac:dyDescent="0.3">
      <c r="A278" s="2" t="s">
        <v>3715</v>
      </c>
    </row>
    <row r="279" spans="1:1" x14ac:dyDescent="0.3">
      <c r="A279" s="2" t="s">
        <v>3716</v>
      </c>
    </row>
    <row r="280" spans="1:1" x14ac:dyDescent="0.3">
      <c r="A280" s="2" t="s">
        <v>3717</v>
      </c>
    </row>
    <row r="281" spans="1:1" x14ac:dyDescent="0.3">
      <c r="A281" s="2" t="s">
        <v>3718</v>
      </c>
    </row>
    <row r="282" spans="1:1" x14ac:dyDescent="0.3">
      <c r="A282" s="2" t="s">
        <v>3719</v>
      </c>
    </row>
    <row r="283" spans="1:1" x14ac:dyDescent="0.3">
      <c r="A283" s="2" t="s">
        <v>3720</v>
      </c>
    </row>
    <row r="284" spans="1:1" x14ac:dyDescent="0.3">
      <c r="A284" s="2" t="s">
        <v>3721</v>
      </c>
    </row>
    <row r="285" spans="1:1" x14ac:dyDescent="0.3">
      <c r="A285" s="2" t="s">
        <v>3722</v>
      </c>
    </row>
    <row r="286" spans="1:1" x14ac:dyDescent="0.3">
      <c r="A286" s="2" t="s">
        <v>3723</v>
      </c>
    </row>
    <row r="287" spans="1:1" x14ac:dyDescent="0.3">
      <c r="A287" s="2" t="s">
        <v>3724</v>
      </c>
    </row>
    <row r="288" spans="1:1" x14ac:dyDescent="0.3">
      <c r="A288" s="2" t="s">
        <v>3725</v>
      </c>
    </row>
    <row r="289" spans="1:1" x14ac:dyDescent="0.3">
      <c r="A289" s="2" t="s">
        <v>3726</v>
      </c>
    </row>
    <row r="290" spans="1:1" x14ac:dyDescent="0.3">
      <c r="A290" s="2" t="s">
        <v>3727</v>
      </c>
    </row>
    <row r="291" spans="1:1" x14ac:dyDescent="0.3">
      <c r="A291" s="2" t="s">
        <v>3728</v>
      </c>
    </row>
    <row r="292" spans="1:1" x14ac:dyDescent="0.3">
      <c r="A292" s="2" t="s">
        <v>3729</v>
      </c>
    </row>
    <row r="293" spans="1:1" x14ac:dyDescent="0.3">
      <c r="A293" s="2" t="s">
        <v>3730</v>
      </c>
    </row>
    <row r="294" spans="1:1" x14ac:dyDescent="0.3">
      <c r="A294" s="2" t="s">
        <v>3731</v>
      </c>
    </row>
    <row r="295" spans="1:1" x14ac:dyDescent="0.3">
      <c r="A295" s="2" t="s">
        <v>3732</v>
      </c>
    </row>
    <row r="296" spans="1:1" x14ac:dyDescent="0.3">
      <c r="A296" s="2" t="s">
        <v>3733</v>
      </c>
    </row>
    <row r="297" spans="1:1" x14ac:dyDescent="0.3">
      <c r="A297" s="2" t="s">
        <v>3734</v>
      </c>
    </row>
    <row r="298" spans="1:1" x14ac:dyDescent="0.3">
      <c r="A298" s="2" t="s">
        <v>3735</v>
      </c>
    </row>
    <row r="299" spans="1:1" x14ac:dyDescent="0.3">
      <c r="A299" s="2" t="s">
        <v>3736</v>
      </c>
    </row>
    <row r="300" spans="1:1" x14ac:dyDescent="0.3">
      <c r="A300" s="2" t="s">
        <v>3737</v>
      </c>
    </row>
    <row r="301" spans="1:1" x14ac:dyDescent="0.3">
      <c r="A301" s="2" t="s">
        <v>3738</v>
      </c>
    </row>
    <row r="302" spans="1:1" x14ac:dyDescent="0.3">
      <c r="A302" s="2" t="s">
        <v>3739</v>
      </c>
    </row>
    <row r="303" spans="1:1" x14ac:dyDescent="0.3">
      <c r="A303" s="2" t="s">
        <v>3740</v>
      </c>
    </row>
    <row r="304" spans="1:1" x14ac:dyDescent="0.3">
      <c r="A304" s="2" t="s">
        <v>3741</v>
      </c>
    </row>
    <row r="305" spans="1:1" x14ac:dyDescent="0.3">
      <c r="A305" s="2" t="s">
        <v>3742</v>
      </c>
    </row>
    <row r="306" spans="1:1" x14ac:dyDescent="0.3">
      <c r="A306" s="2" t="s">
        <v>3743</v>
      </c>
    </row>
    <row r="307" spans="1:1" x14ac:dyDescent="0.3">
      <c r="A307" s="2" t="s">
        <v>3744</v>
      </c>
    </row>
    <row r="308" spans="1:1" x14ac:dyDescent="0.3">
      <c r="A308" s="2" t="s">
        <v>3745</v>
      </c>
    </row>
    <row r="309" spans="1:1" x14ac:dyDescent="0.3">
      <c r="A309" s="2" t="s">
        <v>3746</v>
      </c>
    </row>
    <row r="310" spans="1:1" x14ac:dyDescent="0.3">
      <c r="A310" s="2" t="s">
        <v>3747</v>
      </c>
    </row>
    <row r="311" spans="1:1" x14ac:dyDescent="0.3">
      <c r="A311" s="2" t="s">
        <v>3748</v>
      </c>
    </row>
    <row r="312" spans="1:1" x14ac:dyDescent="0.3">
      <c r="A312" s="2" t="s">
        <v>3749</v>
      </c>
    </row>
    <row r="313" spans="1:1" x14ac:dyDescent="0.3">
      <c r="A313" s="2" t="s">
        <v>3750</v>
      </c>
    </row>
    <row r="314" spans="1:1" x14ac:dyDescent="0.3">
      <c r="A314" s="2" t="s">
        <v>3751</v>
      </c>
    </row>
    <row r="315" spans="1:1" x14ac:dyDescent="0.3">
      <c r="A315" s="2" t="s">
        <v>3752</v>
      </c>
    </row>
    <row r="316" spans="1:1" x14ac:dyDescent="0.3">
      <c r="A316" s="2" t="s">
        <v>3753</v>
      </c>
    </row>
    <row r="317" spans="1:1" x14ac:dyDescent="0.3">
      <c r="A317" s="2" t="s">
        <v>3754</v>
      </c>
    </row>
    <row r="318" spans="1:1" x14ac:dyDescent="0.3">
      <c r="A318" s="2" t="s">
        <v>3755</v>
      </c>
    </row>
    <row r="319" spans="1:1" x14ac:dyDescent="0.3">
      <c r="A319" s="2" t="s">
        <v>3756</v>
      </c>
    </row>
    <row r="320" spans="1:1" x14ac:dyDescent="0.3">
      <c r="A320" s="2" t="s">
        <v>3757</v>
      </c>
    </row>
    <row r="321" spans="1:1" x14ac:dyDescent="0.3">
      <c r="A321" s="2" t="s">
        <v>3758</v>
      </c>
    </row>
    <row r="322" spans="1:1" x14ac:dyDescent="0.3">
      <c r="A322" s="2" t="s">
        <v>3759</v>
      </c>
    </row>
    <row r="323" spans="1:1" x14ac:dyDescent="0.3">
      <c r="A323" s="2" t="s">
        <v>3760</v>
      </c>
    </row>
    <row r="324" spans="1:1" x14ac:dyDescent="0.3">
      <c r="A324" s="2" t="s">
        <v>3761</v>
      </c>
    </row>
    <row r="325" spans="1:1" x14ac:dyDescent="0.3">
      <c r="A325" s="2" t="s">
        <v>3762</v>
      </c>
    </row>
    <row r="326" spans="1:1" x14ac:dyDescent="0.3">
      <c r="A326" s="2" t="s">
        <v>3763</v>
      </c>
    </row>
    <row r="327" spans="1:1" x14ac:dyDescent="0.3">
      <c r="A327" s="2" t="s">
        <v>3764</v>
      </c>
    </row>
    <row r="328" spans="1:1" x14ac:dyDescent="0.3">
      <c r="A328" s="2" t="s">
        <v>3765</v>
      </c>
    </row>
    <row r="329" spans="1:1" x14ac:dyDescent="0.3">
      <c r="A329" s="2" t="s">
        <v>3766</v>
      </c>
    </row>
    <row r="330" spans="1:1" x14ac:dyDescent="0.3">
      <c r="A330" s="2" t="s">
        <v>3767</v>
      </c>
    </row>
    <row r="331" spans="1:1" x14ac:dyDescent="0.3">
      <c r="A331" s="2" t="s">
        <v>3768</v>
      </c>
    </row>
    <row r="332" spans="1:1" x14ac:dyDescent="0.3">
      <c r="A332" s="2" t="s">
        <v>3769</v>
      </c>
    </row>
    <row r="333" spans="1:1" x14ac:dyDescent="0.3">
      <c r="A333" s="2" t="s">
        <v>3770</v>
      </c>
    </row>
    <row r="334" spans="1:1" x14ac:dyDescent="0.3">
      <c r="A334" s="2" t="s">
        <v>3771</v>
      </c>
    </row>
    <row r="335" spans="1:1" x14ac:dyDescent="0.3">
      <c r="A335" s="2" t="s">
        <v>3772</v>
      </c>
    </row>
    <row r="336" spans="1:1" x14ac:dyDescent="0.3">
      <c r="A336" s="2" t="s">
        <v>3773</v>
      </c>
    </row>
    <row r="337" spans="1:1" x14ac:dyDescent="0.3">
      <c r="A337" s="2" t="s">
        <v>3774</v>
      </c>
    </row>
    <row r="338" spans="1:1" x14ac:dyDescent="0.3">
      <c r="A338" s="2" t="s">
        <v>3775</v>
      </c>
    </row>
    <row r="339" spans="1:1" x14ac:dyDescent="0.3">
      <c r="A339" s="2" t="s">
        <v>3776</v>
      </c>
    </row>
    <row r="340" spans="1:1" x14ac:dyDescent="0.3">
      <c r="A340" s="2" t="s">
        <v>3777</v>
      </c>
    </row>
    <row r="341" spans="1:1" x14ac:dyDescent="0.3">
      <c r="A341" s="2" t="s">
        <v>3778</v>
      </c>
    </row>
    <row r="342" spans="1:1" x14ac:dyDescent="0.3">
      <c r="A342" s="2" t="s">
        <v>3779</v>
      </c>
    </row>
    <row r="343" spans="1:1" x14ac:dyDescent="0.3">
      <c r="A343" s="2" t="s">
        <v>3780</v>
      </c>
    </row>
    <row r="344" spans="1:1" x14ac:dyDescent="0.3">
      <c r="A344" s="2" t="s">
        <v>3781</v>
      </c>
    </row>
    <row r="345" spans="1:1" x14ac:dyDescent="0.3">
      <c r="A345" s="2" t="s">
        <v>3782</v>
      </c>
    </row>
    <row r="346" spans="1:1" x14ac:dyDescent="0.3">
      <c r="A346" s="2" t="s">
        <v>3783</v>
      </c>
    </row>
    <row r="347" spans="1:1" x14ac:dyDescent="0.3">
      <c r="A347" s="2" t="s">
        <v>3784</v>
      </c>
    </row>
    <row r="348" spans="1:1" x14ac:dyDescent="0.3">
      <c r="A348" s="2" t="s">
        <v>3785</v>
      </c>
    </row>
    <row r="349" spans="1:1" x14ac:dyDescent="0.3">
      <c r="A349" s="2" t="s">
        <v>3786</v>
      </c>
    </row>
    <row r="350" spans="1:1" x14ac:dyDescent="0.3">
      <c r="A350" s="2" t="s">
        <v>3787</v>
      </c>
    </row>
    <row r="351" spans="1:1" x14ac:dyDescent="0.3">
      <c r="A351" s="2" t="s">
        <v>3788</v>
      </c>
    </row>
    <row r="352" spans="1:1" x14ac:dyDescent="0.3">
      <c r="A352" s="2" t="s">
        <v>3789</v>
      </c>
    </row>
    <row r="353" spans="1:1" x14ac:dyDescent="0.3">
      <c r="A353" s="2" t="s">
        <v>3790</v>
      </c>
    </row>
    <row r="354" spans="1:1" x14ac:dyDescent="0.3">
      <c r="A354" s="2" t="s">
        <v>3791</v>
      </c>
    </row>
    <row r="355" spans="1:1" x14ac:dyDescent="0.3">
      <c r="A355" s="2" t="s">
        <v>3792</v>
      </c>
    </row>
    <row r="356" spans="1:1" x14ac:dyDescent="0.3">
      <c r="A356" s="2" t="s">
        <v>3793</v>
      </c>
    </row>
    <row r="357" spans="1:1" x14ac:dyDescent="0.3">
      <c r="A357" s="2" t="s">
        <v>3794</v>
      </c>
    </row>
    <row r="358" spans="1:1" x14ac:dyDescent="0.3">
      <c r="A358" s="2" t="s">
        <v>3795</v>
      </c>
    </row>
    <row r="359" spans="1:1" x14ac:dyDescent="0.3">
      <c r="A359" s="2" t="s">
        <v>3796</v>
      </c>
    </row>
    <row r="360" spans="1:1" x14ac:dyDescent="0.3">
      <c r="A360" s="2" t="s">
        <v>3797</v>
      </c>
    </row>
    <row r="361" spans="1:1" x14ac:dyDescent="0.3">
      <c r="A361" s="2" t="s">
        <v>3798</v>
      </c>
    </row>
    <row r="362" spans="1:1" x14ac:dyDescent="0.3">
      <c r="A362" s="2" t="s">
        <v>3799</v>
      </c>
    </row>
    <row r="363" spans="1:1" x14ac:dyDescent="0.3">
      <c r="A363" s="2" t="s">
        <v>3800</v>
      </c>
    </row>
    <row r="364" spans="1:1" x14ac:dyDescent="0.3">
      <c r="A364" s="2" t="s">
        <v>3801</v>
      </c>
    </row>
    <row r="365" spans="1:1" x14ac:dyDescent="0.3">
      <c r="A365" s="2" t="s">
        <v>3802</v>
      </c>
    </row>
    <row r="366" spans="1:1" x14ac:dyDescent="0.3">
      <c r="A366" s="2" t="s">
        <v>3803</v>
      </c>
    </row>
    <row r="367" spans="1:1" x14ac:dyDescent="0.3">
      <c r="A367" s="2" t="s">
        <v>3804</v>
      </c>
    </row>
    <row r="368" spans="1:1" x14ac:dyDescent="0.3">
      <c r="A368" s="2" t="s">
        <v>3805</v>
      </c>
    </row>
    <row r="369" spans="1:1" x14ac:dyDescent="0.3">
      <c r="A369" s="2" t="s">
        <v>3806</v>
      </c>
    </row>
    <row r="370" spans="1:1" x14ac:dyDescent="0.3">
      <c r="A370" s="2" t="s">
        <v>3807</v>
      </c>
    </row>
    <row r="371" spans="1:1" x14ac:dyDescent="0.3">
      <c r="A371" s="2" t="s">
        <v>3808</v>
      </c>
    </row>
    <row r="372" spans="1:1" x14ac:dyDescent="0.3">
      <c r="A372" s="2" t="s">
        <v>3809</v>
      </c>
    </row>
    <row r="373" spans="1:1" x14ac:dyDescent="0.3">
      <c r="A373" s="2" t="s">
        <v>3810</v>
      </c>
    </row>
    <row r="374" spans="1:1" x14ac:dyDescent="0.3">
      <c r="A374" s="2" t="s">
        <v>3811</v>
      </c>
    </row>
    <row r="375" spans="1:1" x14ac:dyDescent="0.3">
      <c r="A375" s="2" t="s">
        <v>3812</v>
      </c>
    </row>
    <row r="376" spans="1:1" x14ac:dyDescent="0.3">
      <c r="A376" s="2" t="s">
        <v>3813</v>
      </c>
    </row>
    <row r="377" spans="1:1" x14ac:dyDescent="0.3">
      <c r="A377" s="2" t="s">
        <v>3814</v>
      </c>
    </row>
    <row r="378" spans="1:1" x14ac:dyDescent="0.3">
      <c r="A378" s="2" t="s">
        <v>3815</v>
      </c>
    </row>
    <row r="379" spans="1:1" x14ac:dyDescent="0.3">
      <c r="A379" s="2" t="s">
        <v>3816</v>
      </c>
    </row>
    <row r="380" spans="1:1" x14ac:dyDescent="0.3">
      <c r="A380" s="2" t="s">
        <v>3817</v>
      </c>
    </row>
    <row r="381" spans="1:1" x14ac:dyDescent="0.3">
      <c r="A381" s="2" t="s">
        <v>3818</v>
      </c>
    </row>
    <row r="382" spans="1:1" x14ac:dyDescent="0.3">
      <c r="A382" s="2" t="s">
        <v>3819</v>
      </c>
    </row>
    <row r="383" spans="1:1" x14ac:dyDescent="0.3">
      <c r="A383" s="2" t="s">
        <v>3820</v>
      </c>
    </row>
    <row r="384" spans="1:1" x14ac:dyDescent="0.3">
      <c r="A384" s="2" t="s">
        <v>3821</v>
      </c>
    </row>
    <row r="385" spans="1:1" x14ac:dyDescent="0.3">
      <c r="A385" s="2" t="s">
        <v>3822</v>
      </c>
    </row>
    <row r="386" spans="1:1" x14ac:dyDescent="0.3">
      <c r="A386" s="2" t="s">
        <v>3823</v>
      </c>
    </row>
    <row r="387" spans="1:1" x14ac:dyDescent="0.3">
      <c r="A387" s="2" t="s">
        <v>3824</v>
      </c>
    </row>
    <row r="388" spans="1:1" x14ac:dyDescent="0.3">
      <c r="A388" s="2" t="s">
        <v>3825</v>
      </c>
    </row>
    <row r="389" spans="1:1" x14ac:dyDescent="0.3">
      <c r="A389" s="2" t="s">
        <v>3826</v>
      </c>
    </row>
    <row r="390" spans="1:1" x14ac:dyDescent="0.3">
      <c r="A390" s="2" t="s">
        <v>3827</v>
      </c>
    </row>
    <row r="391" spans="1:1" x14ac:dyDescent="0.3">
      <c r="A391" s="2" t="s">
        <v>3828</v>
      </c>
    </row>
    <row r="392" spans="1:1" x14ac:dyDescent="0.3">
      <c r="A392" s="2" t="s">
        <v>3829</v>
      </c>
    </row>
    <row r="393" spans="1:1" x14ac:dyDescent="0.3">
      <c r="A393" s="2" t="s">
        <v>3830</v>
      </c>
    </row>
    <row r="394" spans="1:1" x14ac:dyDescent="0.3">
      <c r="A394" s="2" t="s">
        <v>3831</v>
      </c>
    </row>
    <row r="395" spans="1:1" x14ac:dyDescent="0.3">
      <c r="A395" s="2" t="s">
        <v>3832</v>
      </c>
    </row>
    <row r="396" spans="1:1" x14ac:dyDescent="0.3">
      <c r="A396" s="2" t="s">
        <v>3833</v>
      </c>
    </row>
    <row r="397" spans="1:1" x14ac:dyDescent="0.3">
      <c r="A397" s="2" t="s">
        <v>3834</v>
      </c>
    </row>
    <row r="398" spans="1:1" x14ac:dyDescent="0.3">
      <c r="A398" s="2" t="s">
        <v>3835</v>
      </c>
    </row>
    <row r="399" spans="1:1" x14ac:dyDescent="0.3">
      <c r="A399" s="2" t="s">
        <v>3836</v>
      </c>
    </row>
    <row r="400" spans="1:1" x14ac:dyDescent="0.3">
      <c r="A400" s="2" t="s">
        <v>3837</v>
      </c>
    </row>
    <row r="401" spans="1:1" x14ac:dyDescent="0.3">
      <c r="A401" s="2" t="s">
        <v>3838</v>
      </c>
    </row>
    <row r="402" spans="1:1" x14ac:dyDescent="0.3">
      <c r="A402" s="2" t="s">
        <v>3839</v>
      </c>
    </row>
    <row r="403" spans="1:1" x14ac:dyDescent="0.3">
      <c r="A403" s="2" t="s">
        <v>3840</v>
      </c>
    </row>
    <row r="404" spans="1:1" x14ac:dyDescent="0.3">
      <c r="A404" s="2" t="s">
        <v>3841</v>
      </c>
    </row>
    <row r="405" spans="1:1" x14ac:dyDescent="0.3">
      <c r="A405" s="2" t="s">
        <v>3842</v>
      </c>
    </row>
    <row r="406" spans="1:1" x14ac:dyDescent="0.3">
      <c r="A406" s="2" t="s">
        <v>3843</v>
      </c>
    </row>
    <row r="407" spans="1:1" x14ac:dyDescent="0.3">
      <c r="A407" s="2" t="s">
        <v>3844</v>
      </c>
    </row>
    <row r="408" spans="1:1" x14ac:dyDescent="0.3">
      <c r="A408" s="2" t="s">
        <v>3845</v>
      </c>
    </row>
    <row r="409" spans="1:1" x14ac:dyDescent="0.3">
      <c r="A409" s="2" t="s">
        <v>3846</v>
      </c>
    </row>
    <row r="410" spans="1:1" x14ac:dyDescent="0.3">
      <c r="A410" s="2" t="s">
        <v>3847</v>
      </c>
    </row>
    <row r="411" spans="1:1" x14ac:dyDescent="0.3">
      <c r="A411" s="2" t="s">
        <v>3848</v>
      </c>
    </row>
    <row r="412" spans="1:1" x14ac:dyDescent="0.3">
      <c r="A412" s="2" t="s">
        <v>3849</v>
      </c>
    </row>
    <row r="413" spans="1:1" x14ac:dyDescent="0.3">
      <c r="A413" s="2" t="s">
        <v>3850</v>
      </c>
    </row>
    <row r="414" spans="1:1" x14ac:dyDescent="0.3">
      <c r="A414" s="2" t="s">
        <v>3851</v>
      </c>
    </row>
    <row r="415" spans="1:1" x14ac:dyDescent="0.3">
      <c r="A415" s="2" t="s">
        <v>3852</v>
      </c>
    </row>
    <row r="416" spans="1:1" x14ac:dyDescent="0.3">
      <c r="A416" s="2" t="s">
        <v>3853</v>
      </c>
    </row>
    <row r="417" spans="1:1" x14ac:dyDescent="0.3">
      <c r="A417" s="2" t="s">
        <v>3854</v>
      </c>
    </row>
    <row r="418" spans="1:1" x14ac:dyDescent="0.3">
      <c r="A418" s="2" t="s">
        <v>3855</v>
      </c>
    </row>
  </sheetData>
  <hyperlinks>
    <hyperlink ref="A2" r:id="rId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24"/>
  <sheetViews>
    <sheetView workbookViewId="0">
      <selection activeCell="G20" sqref="G20"/>
    </sheetView>
  </sheetViews>
  <sheetFormatPr baseColWidth="10" defaultColWidth="8.81640625" defaultRowHeight="14" x14ac:dyDescent="0.3"/>
  <cols>
    <col min="1" max="16384" width="8.81640625" style="3"/>
  </cols>
  <sheetData>
    <row r="1" spans="1:1" x14ac:dyDescent="0.3">
      <c r="A1" s="7" t="s">
        <v>3856</v>
      </c>
    </row>
    <row r="2" spans="1:1" x14ac:dyDescent="0.3">
      <c r="A2" s="217" t="s">
        <v>3857</v>
      </c>
    </row>
    <row r="3" spans="1:1" x14ac:dyDescent="0.3">
      <c r="A3" s="2" t="s">
        <v>3858</v>
      </c>
    </row>
    <row r="4" spans="1:1" x14ac:dyDescent="0.3">
      <c r="A4" s="2" t="s">
        <v>3859</v>
      </c>
    </row>
    <row r="5" spans="1:1" x14ac:dyDescent="0.3">
      <c r="A5" s="2" t="s">
        <v>3860</v>
      </c>
    </row>
    <row r="6" spans="1:1" x14ac:dyDescent="0.3">
      <c r="A6" s="2" t="s">
        <v>3861</v>
      </c>
    </row>
    <row r="7" spans="1:1" x14ac:dyDescent="0.3">
      <c r="A7" s="2" t="s">
        <v>3862</v>
      </c>
    </row>
    <row r="8" spans="1:1" x14ac:dyDescent="0.3">
      <c r="A8" s="2" t="s">
        <v>3863</v>
      </c>
    </row>
    <row r="9" spans="1:1" x14ac:dyDescent="0.3">
      <c r="A9" s="2" t="s">
        <v>3864</v>
      </c>
    </row>
    <row r="10" spans="1:1" x14ac:dyDescent="0.3">
      <c r="A10" s="2" t="s">
        <v>3865</v>
      </c>
    </row>
    <row r="11" spans="1:1" x14ac:dyDescent="0.3">
      <c r="A11" s="2" t="s">
        <v>3866</v>
      </c>
    </row>
    <row r="12" spans="1:1" x14ac:dyDescent="0.3">
      <c r="A12" s="2" t="s">
        <v>3867</v>
      </c>
    </row>
    <row r="13" spans="1:1" x14ac:dyDescent="0.3">
      <c r="A13" s="2" t="s">
        <v>3868</v>
      </c>
    </row>
    <row r="14" spans="1:1" x14ac:dyDescent="0.3">
      <c r="A14" s="2" t="s">
        <v>3869</v>
      </c>
    </row>
    <row r="15" spans="1:1" x14ac:dyDescent="0.3">
      <c r="A15" s="2" t="s">
        <v>3870</v>
      </c>
    </row>
    <row r="16" spans="1:1" x14ac:dyDescent="0.3">
      <c r="A16" s="2" t="s">
        <v>3871</v>
      </c>
    </row>
    <row r="17" spans="1:1" x14ac:dyDescent="0.3">
      <c r="A17" s="2" t="s">
        <v>3872</v>
      </c>
    </row>
    <row r="18" spans="1:1" x14ac:dyDescent="0.3">
      <c r="A18" s="2" t="s">
        <v>3873</v>
      </c>
    </row>
    <row r="19" spans="1:1" x14ac:dyDescent="0.3">
      <c r="A19" s="2" t="s">
        <v>3874</v>
      </c>
    </row>
    <row r="20" spans="1:1" x14ac:dyDescent="0.3">
      <c r="A20" s="2" t="s">
        <v>3875</v>
      </c>
    </row>
    <row r="21" spans="1:1" x14ac:dyDescent="0.3">
      <c r="A21" s="2" t="s">
        <v>3876</v>
      </c>
    </row>
    <row r="22" spans="1:1" x14ac:dyDescent="0.3">
      <c r="A22" s="2" t="s">
        <v>3877</v>
      </c>
    </row>
    <row r="23" spans="1:1" x14ac:dyDescent="0.3">
      <c r="A23" s="2" t="s">
        <v>3878</v>
      </c>
    </row>
    <row r="24" spans="1:1" x14ac:dyDescent="0.3">
      <c r="A24" s="2" t="s">
        <v>3879</v>
      </c>
    </row>
    <row r="25" spans="1:1" x14ac:dyDescent="0.3">
      <c r="A25" s="2" t="s">
        <v>3880</v>
      </c>
    </row>
    <row r="26" spans="1:1" x14ac:dyDescent="0.3">
      <c r="A26" s="2" t="s">
        <v>3881</v>
      </c>
    </row>
    <row r="27" spans="1:1" x14ac:dyDescent="0.3">
      <c r="A27" s="2" t="s">
        <v>3882</v>
      </c>
    </row>
    <row r="28" spans="1:1" x14ac:dyDescent="0.3">
      <c r="A28" s="2" t="s">
        <v>3883</v>
      </c>
    </row>
    <row r="29" spans="1:1" x14ac:dyDescent="0.3">
      <c r="A29" s="2" t="s">
        <v>3884</v>
      </c>
    </row>
    <row r="30" spans="1:1" x14ac:dyDescent="0.3">
      <c r="A30" s="2" t="s">
        <v>3885</v>
      </c>
    </row>
    <row r="31" spans="1:1" x14ac:dyDescent="0.3">
      <c r="A31" s="2" t="s">
        <v>3886</v>
      </c>
    </row>
    <row r="32" spans="1:1" x14ac:dyDescent="0.3">
      <c r="A32" s="2" t="s">
        <v>3887</v>
      </c>
    </row>
    <row r="33" spans="1:1" x14ac:dyDescent="0.3">
      <c r="A33" s="2" t="s">
        <v>3888</v>
      </c>
    </row>
    <row r="34" spans="1:1" x14ac:dyDescent="0.3">
      <c r="A34" s="2" t="s">
        <v>3889</v>
      </c>
    </row>
    <row r="35" spans="1:1" x14ac:dyDescent="0.3">
      <c r="A35" s="2" t="s">
        <v>3890</v>
      </c>
    </row>
    <row r="36" spans="1:1" x14ac:dyDescent="0.3">
      <c r="A36" s="2" t="s">
        <v>3891</v>
      </c>
    </row>
    <row r="37" spans="1:1" x14ac:dyDescent="0.3">
      <c r="A37" s="2" t="s">
        <v>3892</v>
      </c>
    </row>
    <row r="38" spans="1:1" x14ac:dyDescent="0.3">
      <c r="A38" s="2" t="s">
        <v>3893</v>
      </c>
    </row>
    <row r="39" spans="1:1" x14ac:dyDescent="0.3">
      <c r="A39" s="2" t="s">
        <v>3894</v>
      </c>
    </row>
    <row r="40" spans="1:1" x14ac:dyDescent="0.3">
      <c r="A40" s="2" t="s">
        <v>3895</v>
      </c>
    </row>
    <row r="41" spans="1:1" x14ac:dyDescent="0.3">
      <c r="A41" s="2" t="s">
        <v>3896</v>
      </c>
    </row>
    <row r="42" spans="1:1" x14ac:dyDescent="0.3">
      <c r="A42" s="2" t="s">
        <v>3897</v>
      </c>
    </row>
    <row r="43" spans="1:1" x14ac:dyDescent="0.3">
      <c r="A43" s="2" t="s">
        <v>3898</v>
      </c>
    </row>
    <row r="44" spans="1:1" x14ac:dyDescent="0.3">
      <c r="A44" s="2" t="s">
        <v>3899</v>
      </c>
    </row>
    <row r="45" spans="1:1" x14ac:dyDescent="0.3">
      <c r="A45" s="2" t="s">
        <v>3900</v>
      </c>
    </row>
    <row r="46" spans="1:1" x14ac:dyDescent="0.3">
      <c r="A46" s="2" t="s">
        <v>3901</v>
      </c>
    </row>
    <row r="47" spans="1:1" x14ac:dyDescent="0.3">
      <c r="A47" s="2" t="s">
        <v>3902</v>
      </c>
    </row>
    <row r="48" spans="1:1" x14ac:dyDescent="0.3">
      <c r="A48" s="2" t="s">
        <v>3903</v>
      </c>
    </row>
    <row r="49" spans="1:1" x14ac:dyDescent="0.3">
      <c r="A49" s="2" t="s">
        <v>3904</v>
      </c>
    </row>
    <row r="50" spans="1:1" x14ac:dyDescent="0.3">
      <c r="A50" s="2" t="s">
        <v>3905</v>
      </c>
    </row>
    <row r="51" spans="1:1" x14ac:dyDescent="0.3">
      <c r="A51" s="2" t="s">
        <v>3906</v>
      </c>
    </row>
    <row r="52" spans="1:1" x14ac:dyDescent="0.3">
      <c r="A52" s="2" t="s">
        <v>3907</v>
      </c>
    </row>
    <row r="53" spans="1:1" x14ac:dyDescent="0.3">
      <c r="A53" s="2" t="s">
        <v>3908</v>
      </c>
    </row>
    <row r="54" spans="1:1" x14ac:dyDescent="0.3">
      <c r="A54" s="2" t="s">
        <v>3909</v>
      </c>
    </row>
    <row r="55" spans="1:1" x14ac:dyDescent="0.3">
      <c r="A55" s="2" t="s">
        <v>3910</v>
      </c>
    </row>
    <row r="56" spans="1:1" x14ac:dyDescent="0.3">
      <c r="A56" s="2" t="s">
        <v>3911</v>
      </c>
    </row>
    <row r="57" spans="1:1" x14ac:dyDescent="0.3">
      <c r="A57" s="2" t="s">
        <v>3912</v>
      </c>
    </row>
    <row r="58" spans="1:1" x14ac:dyDescent="0.3">
      <c r="A58" s="2" t="s">
        <v>3913</v>
      </c>
    </row>
    <row r="59" spans="1:1" x14ac:dyDescent="0.3">
      <c r="A59" s="2" t="s">
        <v>3914</v>
      </c>
    </row>
    <row r="60" spans="1:1" x14ac:dyDescent="0.3">
      <c r="A60" s="2" t="s">
        <v>3915</v>
      </c>
    </row>
    <row r="61" spans="1:1" x14ac:dyDescent="0.3">
      <c r="A61" s="2" t="s">
        <v>3916</v>
      </c>
    </row>
    <row r="62" spans="1:1" x14ac:dyDescent="0.3">
      <c r="A62" s="2" t="s">
        <v>3917</v>
      </c>
    </row>
    <row r="63" spans="1:1" x14ac:dyDescent="0.3">
      <c r="A63" s="2" t="s">
        <v>3918</v>
      </c>
    </row>
    <row r="64" spans="1:1" x14ac:dyDescent="0.3">
      <c r="A64" s="2" t="s">
        <v>3919</v>
      </c>
    </row>
    <row r="65" spans="1:1" x14ac:dyDescent="0.3">
      <c r="A65" s="2" t="s">
        <v>3920</v>
      </c>
    </row>
    <row r="66" spans="1:1" x14ac:dyDescent="0.3">
      <c r="A66" s="2" t="s">
        <v>3921</v>
      </c>
    </row>
    <row r="67" spans="1:1" x14ac:dyDescent="0.3">
      <c r="A67" s="2" t="s">
        <v>3922</v>
      </c>
    </row>
    <row r="68" spans="1:1" x14ac:dyDescent="0.3">
      <c r="A68" s="2" t="s">
        <v>3923</v>
      </c>
    </row>
    <row r="69" spans="1:1" x14ac:dyDescent="0.3">
      <c r="A69" s="2" t="s">
        <v>3924</v>
      </c>
    </row>
    <row r="70" spans="1:1" x14ac:dyDescent="0.3">
      <c r="A70" s="2" t="s">
        <v>3925</v>
      </c>
    </row>
    <row r="71" spans="1:1" x14ac:dyDescent="0.3">
      <c r="A71" s="2" t="s">
        <v>3926</v>
      </c>
    </row>
    <row r="72" spans="1:1" x14ac:dyDescent="0.3">
      <c r="A72" s="2" t="s">
        <v>3927</v>
      </c>
    </row>
    <row r="73" spans="1:1" x14ac:dyDescent="0.3">
      <c r="A73" s="2" t="s">
        <v>3928</v>
      </c>
    </row>
    <row r="74" spans="1:1" x14ac:dyDescent="0.3">
      <c r="A74" s="2" t="s">
        <v>3929</v>
      </c>
    </row>
    <row r="75" spans="1:1" x14ac:dyDescent="0.3">
      <c r="A75" s="2" t="s">
        <v>3930</v>
      </c>
    </row>
    <row r="76" spans="1:1" x14ac:dyDescent="0.3">
      <c r="A76" s="2" t="s">
        <v>3931</v>
      </c>
    </row>
    <row r="77" spans="1:1" x14ac:dyDescent="0.3">
      <c r="A77" s="2" t="s">
        <v>3932</v>
      </c>
    </row>
    <row r="78" spans="1:1" x14ac:dyDescent="0.3">
      <c r="A78" s="2" t="s">
        <v>3933</v>
      </c>
    </row>
    <row r="79" spans="1:1" x14ac:dyDescent="0.3">
      <c r="A79" s="2" t="s">
        <v>3934</v>
      </c>
    </row>
    <row r="80" spans="1:1" x14ac:dyDescent="0.3">
      <c r="A80" s="2" t="s">
        <v>3935</v>
      </c>
    </row>
    <row r="81" spans="1:1" x14ac:dyDescent="0.3">
      <c r="A81" s="2" t="s">
        <v>3936</v>
      </c>
    </row>
    <row r="82" spans="1:1" x14ac:dyDescent="0.3">
      <c r="A82" s="2" t="s">
        <v>3937</v>
      </c>
    </row>
    <row r="83" spans="1:1" x14ac:dyDescent="0.3">
      <c r="A83" s="2" t="s">
        <v>3938</v>
      </c>
    </row>
    <row r="84" spans="1:1" x14ac:dyDescent="0.3">
      <c r="A84" s="2" t="s">
        <v>3939</v>
      </c>
    </row>
    <row r="85" spans="1:1" x14ac:dyDescent="0.3">
      <c r="A85" s="2" t="s">
        <v>3940</v>
      </c>
    </row>
    <row r="86" spans="1:1" x14ac:dyDescent="0.3">
      <c r="A86" s="2" t="s">
        <v>3941</v>
      </c>
    </row>
    <row r="87" spans="1:1" x14ac:dyDescent="0.3">
      <c r="A87" s="2" t="s">
        <v>3942</v>
      </c>
    </row>
    <row r="88" spans="1:1" x14ac:dyDescent="0.3">
      <c r="A88" s="2" t="s">
        <v>3943</v>
      </c>
    </row>
    <row r="89" spans="1:1" x14ac:dyDescent="0.3">
      <c r="A89" s="2" t="s">
        <v>3944</v>
      </c>
    </row>
    <row r="90" spans="1:1" x14ac:dyDescent="0.3">
      <c r="A90" s="2" t="s">
        <v>3945</v>
      </c>
    </row>
    <row r="91" spans="1:1" x14ac:dyDescent="0.3">
      <c r="A91" s="2" t="s">
        <v>3946</v>
      </c>
    </row>
    <row r="92" spans="1:1" x14ac:dyDescent="0.3">
      <c r="A92" s="2" t="s">
        <v>3947</v>
      </c>
    </row>
    <row r="93" spans="1:1" x14ac:dyDescent="0.3">
      <c r="A93" s="2" t="s">
        <v>3948</v>
      </c>
    </row>
    <row r="94" spans="1:1" x14ac:dyDescent="0.3">
      <c r="A94" s="2" t="s">
        <v>3949</v>
      </c>
    </row>
    <row r="95" spans="1:1" x14ac:dyDescent="0.3">
      <c r="A95" s="2" t="s">
        <v>3950</v>
      </c>
    </row>
    <row r="96" spans="1:1" x14ac:dyDescent="0.3">
      <c r="A96" s="2" t="s">
        <v>3951</v>
      </c>
    </row>
    <row r="97" spans="1:1" x14ac:dyDescent="0.3">
      <c r="A97" s="2" t="s">
        <v>3952</v>
      </c>
    </row>
    <row r="98" spans="1:1" x14ac:dyDescent="0.3">
      <c r="A98" s="2" t="s">
        <v>3953</v>
      </c>
    </row>
    <row r="99" spans="1:1" x14ac:dyDescent="0.3">
      <c r="A99" s="2" t="s">
        <v>3954</v>
      </c>
    </row>
    <row r="100" spans="1:1" x14ac:dyDescent="0.3">
      <c r="A100" s="2" t="s">
        <v>3955</v>
      </c>
    </row>
    <row r="101" spans="1:1" x14ac:dyDescent="0.3">
      <c r="A101" s="2" t="s">
        <v>3956</v>
      </c>
    </row>
    <row r="102" spans="1:1" x14ac:dyDescent="0.3">
      <c r="A102" s="2" t="s">
        <v>3957</v>
      </c>
    </row>
    <row r="103" spans="1:1" x14ac:dyDescent="0.3">
      <c r="A103" s="2" t="s">
        <v>3958</v>
      </c>
    </row>
    <row r="104" spans="1:1" x14ac:dyDescent="0.3">
      <c r="A104" s="2" t="s">
        <v>3959</v>
      </c>
    </row>
    <row r="105" spans="1:1" x14ac:dyDescent="0.3">
      <c r="A105" s="2" t="s">
        <v>3960</v>
      </c>
    </row>
    <row r="106" spans="1:1" x14ac:dyDescent="0.3">
      <c r="A106" s="2" t="s">
        <v>3961</v>
      </c>
    </row>
    <row r="107" spans="1:1" x14ac:dyDescent="0.3">
      <c r="A107" s="2" t="s">
        <v>3962</v>
      </c>
    </row>
    <row r="108" spans="1:1" x14ac:dyDescent="0.3">
      <c r="A108" s="2" t="s">
        <v>3963</v>
      </c>
    </row>
    <row r="109" spans="1:1" x14ac:dyDescent="0.3">
      <c r="A109" s="2" t="s">
        <v>3964</v>
      </c>
    </row>
    <row r="110" spans="1:1" x14ac:dyDescent="0.3">
      <c r="A110" s="2" t="s">
        <v>3965</v>
      </c>
    </row>
    <row r="111" spans="1:1" x14ac:dyDescent="0.3">
      <c r="A111" s="2" t="s">
        <v>3966</v>
      </c>
    </row>
    <row r="112" spans="1:1" x14ac:dyDescent="0.3">
      <c r="A112" s="2" t="s">
        <v>3967</v>
      </c>
    </row>
    <row r="113" spans="1:1" x14ac:dyDescent="0.3">
      <c r="A113" s="2" t="s">
        <v>3968</v>
      </c>
    </row>
    <row r="114" spans="1:1" x14ac:dyDescent="0.3">
      <c r="A114" s="2" t="s">
        <v>3969</v>
      </c>
    </row>
    <row r="115" spans="1:1" x14ac:dyDescent="0.3">
      <c r="A115" s="2" t="s">
        <v>3970</v>
      </c>
    </row>
    <row r="116" spans="1:1" x14ac:dyDescent="0.3">
      <c r="A116" s="2" t="s">
        <v>3971</v>
      </c>
    </row>
    <row r="117" spans="1:1" x14ac:dyDescent="0.3">
      <c r="A117" s="2" t="s">
        <v>3972</v>
      </c>
    </row>
    <row r="118" spans="1:1" x14ac:dyDescent="0.3">
      <c r="A118" s="2" t="s">
        <v>3973</v>
      </c>
    </row>
    <row r="119" spans="1:1" x14ac:dyDescent="0.3">
      <c r="A119" s="2" t="s">
        <v>3974</v>
      </c>
    </row>
    <row r="120" spans="1:1" x14ac:dyDescent="0.3">
      <c r="A120" s="2" t="s">
        <v>3975</v>
      </c>
    </row>
    <row r="121" spans="1:1" x14ac:dyDescent="0.3">
      <c r="A121" s="2" t="s">
        <v>3976</v>
      </c>
    </row>
    <row r="122" spans="1:1" x14ac:dyDescent="0.3">
      <c r="A122" s="2" t="s">
        <v>3977</v>
      </c>
    </row>
    <row r="123" spans="1:1" x14ac:dyDescent="0.3">
      <c r="A123" s="2" t="s">
        <v>3978</v>
      </c>
    </row>
    <row r="124" spans="1:1" x14ac:dyDescent="0.3">
      <c r="A124" s="2" t="s">
        <v>3979</v>
      </c>
    </row>
    <row r="125" spans="1:1" x14ac:dyDescent="0.3">
      <c r="A125" s="2" t="s">
        <v>3980</v>
      </c>
    </row>
    <row r="126" spans="1:1" x14ac:dyDescent="0.3">
      <c r="A126" s="2" t="s">
        <v>3981</v>
      </c>
    </row>
    <row r="127" spans="1:1" x14ac:dyDescent="0.3">
      <c r="A127" s="2" t="s">
        <v>3982</v>
      </c>
    </row>
    <row r="128" spans="1:1" x14ac:dyDescent="0.3">
      <c r="A128" s="2" t="s">
        <v>3983</v>
      </c>
    </row>
    <row r="129" spans="1:1" x14ac:dyDescent="0.3">
      <c r="A129" s="2" t="s">
        <v>3984</v>
      </c>
    </row>
    <row r="130" spans="1:1" x14ac:dyDescent="0.3">
      <c r="A130" s="2" t="s">
        <v>3985</v>
      </c>
    </row>
    <row r="131" spans="1:1" x14ac:dyDescent="0.3">
      <c r="A131" s="2" t="s">
        <v>3986</v>
      </c>
    </row>
    <row r="132" spans="1:1" x14ac:dyDescent="0.3">
      <c r="A132" s="2" t="s">
        <v>3987</v>
      </c>
    </row>
    <row r="133" spans="1:1" x14ac:dyDescent="0.3">
      <c r="A133" s="2" t="s">
        <v>3988</v>
      </c>
    </row>
    <row r="134" spans="1:1" x14ac:dyDescent="0.3">
      <c r="A134" s="2" t="s">
        <v>3989</v>
      </c>
    </row>
    <row r="135" spans="1:1" x14ac:dyDescent="0.3">
      <c r="A135" s="2" t="s">
        <v>3990</v>
      </c>
    </row>
    <row r="136" spans="1:1" x14ac:dyDescent="0.3">
      <c r="A136" s="2" t="s">
        <v>3991</v>
      </c>
    </row>
    <row r="137" spans="1:1" x14ac:dyDescent="0.3">
      <c r="A137" s="2" t="s">
        <v>3992</v>
      </c>
    </row>
    <row r="138" spans="1:1" x14ac:dyDescent="0.3">
      <c r="A138" s="2" t="s">
        <v>3993</v>
      </c>
    </row>
    <row r="139" spans="1:1" x14ac:dyDescent="0.3">
      <c r="A139" s="2" t="s">
        <v>3994</v>
      </c>
    </row>
    <row r="140" spans="1:1" x14ac:dyDescent="0.3">
      <c r="A140" s="2" t="s">
        <v>3995</v>
      </c>
    </row>
    <row r="141" spans="1:1" x14ac:dyDescent="0.3">
      <c r="A141" s="2" t="s">
        <v>3996</v>
      </c>
    </row>
    <row r="142" spans="1:1" x14ac:dyDescent="0.3">
      <c r="A142" s="2" t="s">
        <v>3997</v>
      </c>
    </row>
    <row r="143" spans="1:1" x14ac:dyDescent="0.3">
      <c r="A143" s="2" t="s">
        <v>3998</v>
      </c>
    </row>
    <row r="144" spans="1:1" x14ac:dyDescent="0.3">
      <c r="A144" s="2" t="s">
        <v>3999</v>
      </c>
    </row>
    <row r="145" spans="1:1" x14ac:dyDescent="0.3">
      <c r="A145" s="2" t="s">
        <v>4000</v>
      </c>
    </row>
    <row r="146" spans="1:1" x14ac:dyDescent="0.3">
      <c r="A146" s="2" t="s">
        <v>4001</v>
      </c>
    </row>
    <row r="147" spans="1:1" x14ac:dyDescent="0.3">
      <c r="A147" s="2" t="s">
        <v>4002</v>
      </c>
    </row>
    <row r="148" spans="1:1" x14ac:dyDescent="0.3">
      <c r="A148" s="2" t="s">
        <v>4003</v>
      </c>
    </row>
    <row r="149" spans="1:1" x14ac:dyDescent="0.3">
      <c r="A149" s="2" t="s">
        <v>4004</v>
      </c>
    </row>
    <row r="150" spans="1:1" x14ac:dyDescent="0.3">
      <c r="A150" s="2" t="s">
        <v>4005</v>
      </c>
    </row>
    <row r="151" spans="1:1" x14ac:dyDescent="0.3">
      <c r="A151" s="2" t="s">
        <v>4006</v>
      </c>
    </row>
    <row r="152" spans="1:1" x14ac:dyDescent="0.3">
      <c r="A152" s="2" t="s">
        <v>4007</v>
      </c>
    </row>
    <row r="153" spans="1:1" x14ac:dyDescent="0.3">
      <c r="A153" s="2" t="s">
        <v>4008</v>
      </c>
    </row>
    <row r="154" spans="1:1" x14ac:dyDescent="0.3">
      <c r="A154" s="2" t="s">
        <v>4009</v>
      </c>
    </row>
    <row r="155" spans="1:1" x14ac:dyDescent="0.3">
      <c r="A155" s="2" t="s">
        <v>4010</v>
      </c>
    </row>
    <row r="156" spans="1:1" x14ac:dyDescent="0.3">
      <c r="A156" s="2" t="s">
        <v>4011</v>
      </c>
    </row>
    <row r="157" spans="1:1" x14ac:dyDescent="0.3">
      <c r="A157" s="2" t="s">
        <v>4012</v>
      </c>
    </row>
    <row r="158" spans="1:1" x14ac:dyDescent="0.3">
      <c r="A158" s="2" t="s">
        <v>4013</v>
      </c>
    </row>
    <row r="159" spans="1:1" x14ac:dyDescent="0.3">
      <c r="A159" s="2" t="s">
        <v>4014</v>
      </c>
    </row>
    <row r="160" spans="1:1" x14ac:dyDescent="0.3">
      <c r="A160" s="2" t="s">
        <v>4015</v>
      </c>
    </row>
    <row r="161" spans="1:1" x14ac:dyDescent="0.3">
      <c r="A161" s="2" t="s">
        <v>4016</v>
      </c>
    </row>
    <row r="162" spans="1:1" x14ac:dyDescent="0.3">
      <c r="A162" s="2" t="s">
        <v>4017</v>
      </c>
    </row>
    <row r="163" spans="1:1" x14ac:dyDescent="0.3">
      <c r="A163" s="2" t="s">
        <v>4018</v>
      </c>
    </row>
    <row r="164" spans="1:1" x14ac:dyDescent="0.3">
      <c r="A164" s="2" t="s">
        <v>4019</v>
      </c>
    </row>
    <row r="165" spans="1:1" x14ac:dyDescent="0.3">
      <c r="A165" s="2" t="s">
        <v>4020</v>
      </c>
    </row>
    <row r="166" spans="1:1" x14ac:dyDescent="0.3">
      <c r="A166" s="2" t="s">
        <v>4021</v>
      </c>
    </row>
    <row r="167" spans="1:1" x14ac:dyDescent="0.3">
      <c r="A167" s="2" t="s">
        <v>4022</v>
      </c>
    </row>
    <row r="168" spans="1:1" x14ac:dyDescent="0.3">
      <c r="A168" s="2" t="s">
        <v>4023</v>
      </c>
    </row>
    <row r="169" spans="1:1" x14ac:dyDescent="0.3">
      <c r="A169" s="2" t="s">
        <v>4024</v>
      </c>
    </row>
    <row r="170" spans="1:1" x14ac:dyDescent="0.3">
      <c r="A170" s="2" t="s">
        <v>4025</v>
      </c>
    </row>
    <row r="171" spans="1:1" x14ac:dyDescent="0.3">
      <c r="A171" s="2" t="s">
        <v>4026</v>
      </c>
    </row>
    <row r="172" spans="1:1" x14ac:dyDescent="0.3">
      <c r="A172" s="2" t="s">
        <v>4027</v>
      </c>
    </row>
    <row r="173" spans="1:1" x14ac:dyDescent="0.3">
      <c r="A173" s="2" t="s">
        <v>4028</v>
      </c>
    </row>
    <row r="174" spans="1:1" x14ac:dyDescent="0.3">
      <c r="A174" s="2" t="s">
        <v>4029</v>
      </c>
    </row>
    <row r="175" spans="1:1" x14ac:dyDescent="0.3">
      <c r="A175" s="2" t="s">
        <v>4030</v>
      </c>
    </row>
    <row r="176" spans="1:1" x14ac:dyDescent="0.3">
      <c r="A176" s="2" t="s">
        <v>4031</v>
      </c>
    </row>
    <row r="177" spans="1:1" x14ac:dyDescent="0.3">
      <c r="A177" s="2" t="s">
        <v>4032</v>
      </c>
    </row>
    <row r="178" spans="1:1" x14ac:dyDescent="0.3">
      <c r="A178" s="2" t="s">
        <v>4033</v>
      </c>
    </row>
    <row r="179" spans="1:1" x14ac:dyDescent="0.3">
      <c r="A179" s="2" t="s">
        <v>4034</v>
      </c>
    </row>
    <row r="180" spans="1:1" x14ac:dyDescent="0.3">
      <c r="A180" s="2" t="s">
        <v>4035</v>
      </c>
    </row>
    <row r="181" spans="1:1" x14ac:dyDescent="0.3">
      <c r="A181" s="2" t="s">
        <v>4036</v>
      </c>
    </row>
    <row r="182" spans="1:1" x14ac:dyDescent="0.3">
      <c r="A182" s="2" t="s">
        <v>4037</v>
      </c>
    </row>
    <row r="183" spans="1:1" x14ac:dyDescent="0.3">
      <c r="A183" s="2" t="s">
        <v>4038</v>
      </c>
    </row>
    <row r="184" spans="1:1" x14ac:dyDescent="0.3">
      <c r="A184" s="2" t="s">
        <v>4039</v>
      </c>
    </row>
    <row r="185" spans="1:1" x14ac:dyDescent="0.3">
      <c r="A185" s="2" t="s">
        <v>4040</v>
      </c>
    </row>
    <row r="186" spans="1:1" x14ac:dyDescent="0.3">
      <c r="A186" s="2" t="s">
        <v>4041</v>
      </c>
    </row>
    <row r="187" spans="1:1" x14ac:dyDescent="0.3">
      <c r="A187" s="2" t="s">
        <v>4042</v>
      </c>
    </row>
    <row r="188" spans="1:1" x14ac:dyDescent="0.3">
      <c r="A188" s="2" t="s">
        <v>4043</v>
      </c>
    </row>
    <row r="189" spans="1:1" x14ac:dyDescent="0.3">
      <c r="A189" s="2" t="s">
        <v>4044</v>
      </c>
    </row>
    <row r="190" spans="1:1" x14ac:dyDescent="0.3">
      <c r="A190" s="2" t="s">
        <v>4045</v>
      </c>
    </row>
    <row r="191" spans="1:1" x14ac:dyDescent="0.3">
      <c r="A191" s="2" t="s">
        <v>4046</v>
      </c>
    </row>
    <row r="192" spans="1:1" x14ac:dyDescent="0.3">
      <c r="A192" s="2" t="s">
        <v>4047</v>
      </c>
    </row>
    <row r="193" spans="1:1" x14ac:dyDescent="0.3">
      <c r="A193" s="2" t="s">
        <v>4048</v>
      </c>
    </row>
    <row r="194" spans="1:1" x14ac:dyDescent="0.3">
      <c r="A194" s="2" t="s">
        <v>4049</v>
      </c>
    </row>
    <row r="195" spans="1:1" x14ac:dyDescent="0.3">
      <c r="A195" s="2" t="s">
        <v>4050</v>
      </c>
    </row>
    <row r="196" spans="1:1" x14ac:dyDescent="0.3">
      <c r="A196" s="2" t="s">
        <v>4051</v>
      </c>
    </row>
    <row r="197" spans="1:1" x14ac:dyDescent="0.3">
      <c r="A197" s="2" t="s">
        <v>4052</v>
      </c>
    </row>
    <row r="198" spans="1:1" x14ac:dyDescent="0.3">
      <c r="A198" s="2" t="s">
        <v>4053</v>
      </c>
    </row>
    <row r="199" spans="1:1" x14ac:dyDescent="0.3">
      <c r="A199" s="2" t="s">
        <v>4054</v>
      </c>
    </row>
    <row r="200" spans="1:1" x14ac:dyDescent="0.3">
      <c r="A200" s="2" t="s">
        <v>4055</v>
      </c>
    </row>
    <row r="201" spans="1:1" x14ac:dyDescent="0.3">
      <c r="A201" s="2" t="s">
        <v>4056</v>
      </c>
    </row>
    <row r="202" spans="1:1" x14ac:dyDescent="0.3">
      <c r="A202" s="2" t="s">
        <v>4057</v>
      </c>
    </row>
    <row r="203" spans="1:1" x14ac:dyDescent="0.3">
      <c r="A203" s="2" t="s">
        <v>4058</v>
      </c>
    </row>
    <row r="204" spans="1:1" x14ac:dyDescent="0.3">
      <c r="A204" s="2" t="s">
        <v>4059</v>
      </c>
    </row>
    <row r="205" spans="1:1" x14ac:dyDescent="0.3">
      <c r="A205" s="2" t="s">
        <v>4060</v>
      </c>
    </row>
    <row r="206" spans="1:1" x14ac:dyDescent="0.3">
      <c r="A206" s="2" t="s">
        <v>4061</v>
      </c>
    </row>
    <row r="207" spans="1:1" x14ac:dyDescent="0.3">
      <c r="A207" s="2" t="s">
        <v>4062</v>
      </c>
    </row>
    <row r="208" spans="1:1" x14ac:dyDescent="0.3">
      <c r="A208" s="2" t="s">
        <v>4063</v>
      </c>
    </row>
    <row r="209" spans="1:1" x14ac:dyDescent="0.3">
      <c r="A209" s="2" t="s">
        <v>4064</v>
      </c>
    </row>
    <row r="210" spans="1:1" x14ac:dyDescent="0.3">
      <c r="A210" s="2" t="s">
        <v>4065</v>
      </c>
    </row>
    <row r="211" spans="1:1" x14ac:dyDescent="0.3">
      <c r="A211" s="2" t="s">
        <v>4066</v>
      </c>
    </row>
    <row r="212" spans="1:1" x14ac:dyDescent="0.3">
      <c r="A212" s="2" t="s">
        <v>4067</v>
      </c>
    </row>
    <row r="213" spans="1:1" x14ac:dyDescent="0.3">
      <c r="A213" s="2" t="s">
        <v>4068</v>
      </c>
    </row>
    <row r="214" spans="1:1" x14ac:dyDescent="0.3">
      <c r="A214" s="2" t="s">
        <v>4069</v>
      </c>
    </row>
    <row r="215" spans="1:1" x14ac:dyDescent="0.3">
      <c r="A215" s="2" t="s">
        <v>4070</v>
      </c>
    </row>
    <row r="216" spans="1:1" x14ac:dyDescent="0.3">
      <c r="A216" s="2" t="s">
        <v>4071</v>
      </c>
    </row>
    <row r="217" spans="1:1" x14ac:dyDescent="0.3">
      <c r="A217" s="2" t="s">
        <v>4072</v>
      </c>
    </row>
    <row r="218" spans="1:1" x14ac:dyDescent="0.3">
      <c r="A218" s="2" t="s">
        <v>4073</v>
      </c>
    </row>
    <row r="219" spans="1:1" x14ac:dyDescent="0.3">
      <c r="A219" s="2" t="s">
        <v>4074</v>
      </c>
    </row>
    <row r="220" spans="1:1" x14ac:dyDescent="0.3">
      <c r="A220" s="2" t="s">
        <v>4075</v>
      </c>
    </row>
    <row r="221" spans="1:1" x14ac:dyDescent="0.3">
      <c r="A221" s="2" t="s">
        <v>4076</v>
      </c>
    </row>
    <row r="222" spans="1:1" x14ac:dyDescent="0.3">
      <c r="A222" s="2" t="s">
        <v>4077</v>
      </c>
    </row>
    <row r="223" spans="1:1" x14ac:dyDescent="0.3">
      <c r="A223" s="2" t="s">
        <v>4078</v>
      </c>
    </row>
    <row r="224" spans="1:1" x14ac:dyDescent="0.3">
      <c r="A224" s="2" t="s">
        <v>4079</v>
      </c>
    </row>
  </sheetData>
  <hyperlinks>
    <hyperlink ref="A2" r:id="rId1" xr:uid="{00000000-0004-0000-1600-000000000000}"/>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0"/>
  <sheetViews>
    <sheetView topLeftCell="A13" workbookViewId="0">
      <selection activeCell="I16" sqref="I16"/>
    </sheetView>
  </sheetViews>
  <sheetFormatPr baseColWidth="10" defaultColWidth="8.81640625" defaultRowHeight="14" x14ac:dyDescent="0.3"/>
  <cols>
    <col min="1" max="1" width="14.453125" style="3" customWidth="1"/>
    <col min="2" max="16384" width="8.81640625" style="3"/>
  </cols>
  <sheetData>
    <row r="1" spans="1:1" x14ac:dyDescent="0.3">
      <c r="A1" s="7" t="s">
        <v>4080</v>
      </c>
    </row>
    <row r="2" spans="1:1" x14ac:dyDescent="0.3">
      <c r="A2" s="217" t="s">
        <v>4081</v>
      </c>
    </row>
    <row r="3" spans="1:1" x14ac:dyDescent="0.3">
      <c r="A3" s="2" t="s">
        <v>4082</v>
      </c>
    </row>
    <row r="4" spans="1:1" x14ac:dyDescent="0.3">
      <c r="A4" s="2" t="s">
        <v>4083</v>
      </c>
    </row>
    <row r="5" spans="1:1" x14ac:dyDescent="0.3">
      <c r="A5" s="2" t="s">
        <v>4084</v>
      </c>
    </row>
    <row r="6" spans="1:1" x14ac:dyDescent="0.3">
      <c r="A6" s="2" t="s">
        <v>4085</v>
      </c>
    </row>
    <row r="7" spans="1:1" x14ac:dyDescent="0.3">
      <c r="A7" s="2" t="s">
        <v>4086</v>
      </c>
    </row>
    <row r="8" spans="1:1" x14ac:dyDescent="0.3">
      <c r="A8" s="2" t="s">
        <v>4087</v>
      </c>
    </row>
    <row r="9" spans="1:1" x14ac:dyDescent="0.3">
      <c r="A9" s="2" t="s">
        <v>4088</v>
      </c>
    </row>
    <row r="10" spans="1:1" x14ac:dyDescent="0.3">
      <c r="A10" s="2" t="s">
        <v>4089</v>
      </c>
    </row>
    <row r="11" spans="1:1" x14ac:dyDescent="0.3">
      <c r="A11" s="2" t="s">
        <v>4090</v>
      </c>
    </row>
    <row r="12" spans="1:1" x14ac:dyDescent="0.3">
      <c r="A12" s="2" t="s">
        <v>4091</v>
      </c>
    </row>
    <row r="13" spans="1:1" x14ac:dyDescent="0.3">
      <c r="A13" s="2" t="s">
        <v>4092</v>
      </c>
    </row>
    <row r="14" spans="1:1" x14ac:dyDescent="0.3">
      <c r="A14" s="2" t="s">
        <v>4093</v>
      </c>
    </row>
    <row r="15" spans="1:1" x14ac:dyDescent="0.3">
      <c r="A15" s="2" t="s">
        <v>4094</v>
      </c>
    </row>
    <row r="16" spans="1:1" x14ac:dyDescent="0.3">
      <c r="A16" s="2" t="s">
        <v>4095</v>
      </c>
    </row>
    <row r="17" spans="1:1" x14ac:dyDescent="0.3">
      <c r="A17" s="2" t="s">
        <v>4096</v>
      </c>
    </row>
    <row r="18" spans="1:1" x14ac:dyDescent="0.3">
      <c r="A18" s="2" t="s">
        <v>4097</v>
      </c>
    </row>
    <row r="19" spans="1:1" x14ac:dyDescent="0.3">
      <c r="A19" s="2" t="s">
        <v>4098</v>
      </c>
    </row>
    <row r="20" spans="1:1" x14ac:dyDescent="0.3">
      <c r="A20" s="2" t="s">
        <v>4095</v>
      </c>
    </row>
    <row r="21" spans="1:1" x14ac:dyDescent="0.3">
      <c r="A21" s="2" t="s">
        <v>4099</v>
      </c>
    </row>
    <row r="32" spans="1:1" x14ac:dyDescent="0.3">
      <c r="A32" s="7" t="s">
        <v>4100</v>
      </c>
    </row>
    <row r="33" spans="1:1" x14ac:dyDescent="0.3">
      <c r="A33" s="3" t="s">
        <v>4101</v>
      </c>
    </row>
    <row r="34" spans="1:1" x14ac:dyDescent="0.3">
      <c r="A34" s="2" t="s">
        <v>4082</v>
      </c>
    </row>
    <row r="35" spans="1:1" x14ac:dyDescent="0.3">
      <c r="A35" s="2" t="s">
        <v>4089</v>
      </c>
    </row>
    <row r="36" spans="1:1" x14ac:dyDescent="0.3">
      <c r="A36" s="2" t="s">
        <v>4102</v>
      </c>
    </row>
    <row r="37" spans="1:1" x14ac:dyDescent="0.3">
      <c r="A37" s="2" t="s">
        <v>4103</v>
      </c>
    </row>
    <row r="38" spans="1:1" x14ac:dyDescent="0.3">
      <c r="A38" s="2" t="s">
        <v>4098</v>
      </c>
    </row>
    <row r="39" spans="1:1" x14ac:dyDescent="0.3">
      <c r="A39" s="2" t="s">
        <v>4104</v>
      </c>
    </row>
    <row r="40" spans="1:1" x14ac:dyDescent="0.3">
      <c r="A40" s="2" t="s">
        <v>4105</v>
      </c>
    </row>
  </sheetData>
  <hyperlinks>
    <hyperlink ref="A2" r:id="rId1" xr:uid="{00000000-0004-0000-1700-000000000000}"/>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190"/>
  <sheetViews>
    <sheetView workbookViewId="0">
      <selection activeCell="H5" sqref="H5"/>
    </sheetView>
  </sheetViews>
  <sheetFormatPr baseColWidth="10" defaultColWidth="8.81640625" defaultRowHeight="14" x14ac:dyDescent="0.3"/>
  <cols>
    <col min="1" max="2" width="8.81640625" style="3" customWidth="1"/>
    <col min="3" max="16384" width="8.81640625" style="3"/>
  </cols>
  <sheetData>
    <row r="1" spans="1:1" x14ac:dyDescent="0.3">
      <c r="A1" s="7" t="s">
        <v>4106</v>
      </c>
    </row>
    <row r="2" spans="1:1" x14ac:dyDescent="0.3">
      <c r="A2" s="217" t="s">
        <v>4107</v>
      </c>
    </row>
    <row r="3" spans="1:1" x14ac:dyDescent="0.3">
      <c r="A3" s="2" t="s">
        <v>4082</v>
      </c>
    </row>
    <row r="4" spans="1:1" x14ac:dyDescent="0.3">
      <c r="A4" s="2" t="s">
        <v>4108</v>
      </c>
    </row>
    <row r="5" spans="1:1" x14ac:dyDescent="0.3">
      <c r="A5" s="2" t="s">
        <v>4109</v>
      </c>
    </row>
    <row r="6" spans="1:1" x14ac:dyDescent="0.3">
      <c r="A6" s="2" t="s">
        <v>4110</v>
      </c>
    </row>
    <row r="7" spans="1:1" x14ac:dyDescent="0.3">
      <c r="A7" s="2" t="s">
        <v>4111</v>
      </c>
    </row>
    <row r="8" spans="1:1" x14ac:dyDescent="0.3">
      <c r="A8" s="2" t="s">
        <v>4112</v>
      </c>
    </row>
    <row r="9" spans="1:1" x14ac:dyDescent="0.3">
      <c r="A9" s="2" t="s">
        <v>4113</v>
      </c>
    </row>
    <row r="10" spans="1:1" x14ac:dyDescent="0.3">
      <c r="A10" s="2" t="s">
        <v>4114</v>
      </c>
    </row>
    <row r="11" spans="1:1" x14ac:dyDescent="0.3">
      <c r="A11" s="2" t="s">
        <v>4115</v>
      </c>
    </row>
    <row r="12" spans="1:1" x14ac:dyDescent="0.3">
      <c r="A12" s="2" t="s">
        <v>4116</v>
      </c>
    </row>
    <row r="13" spans="1:1" x14ac:dyDescent="0.3">
      <c r="A13" s="2" t="s">
        <v>4117</v>
      </c>
    </row>
    <row r="14" spans="1:1" x14ac:dyDescent="0.3">
      <c r="A14" s="2" t="s">
        <v>4118</v>
      </c>
    </row>
    <row r="15" spans="1:1" x14ac:dyDescent="0.3">
      <c r="A15" s="2" t="s">
        <v>4119</v>
      </c>
    </row>
    <row r="16" spans="1:1" x14ac:dyDescent="0.3">
      <c r="A16" s="2" t="s">
        <v>4120</v>
      </c>
    </row>
    <row r="17" spans="1:1" x14ac:dyDescent="0.3">
      <c r="A17" s="2" t="s">
        <v>4121</v>
      </c>
    </row>
    <row r="18" spans="1:1" x14ac:dyDescent="0.3">
      <c r="A18" s="2" t="s">
        <v>4122</v>
      </c>
    </row>
    <row r="19" spans="1:1" x14ac:dyDescent="0.3">
      <c r="A19" s="2" t="s">
        <v>4123</v>
      </c>
    </row>
    <row r="20" spans="1:1" x14ac:dyDescent="0.3">
      <c r="A20" s="2" t="s">
        <v>4124</v>
      </c>
    </row>
    <row r="21" spans="1:1" x14ac:dyDescent="0.3">
      <c r="A21" s="2" t="s">
        <v>4125</v>
      </c>
    </row>
    <row r="22" spans="1:1" x14ac:dyDescent="0.3">
      <c r="A22" s="2" t="s">
        <v>4126</v>
      </c>
    </row>
    <row r="23" spans="1:1" x14ac:dyDescent="0.3">
      <c r="A23" s="2" t="s">
        <v>4127</v>
      </c>
    </row>
    <row r="24" spans="1:1" x14ac:dyDescent="0.3">
      <c r="A24" s="2" t="s">
        <v>4128</v>
      </c>
    </row>
    <row r="25" spans="1:1" x14ac:dyDescent="0.3">
      <c r="A25" s="2" t="s">
        <v>4129</v>
      </c>
    </row>
    <row r="26" spans="1:1" x14ac:dyDescent="0.3">
      <c r="A26" s="2" t="s">
        <v>4130</v>
      </c>
    </row>
    <row r="27" spans="1:1" x14ac:dyDescent="0.3">
      <c r="A27" s="2" t="s">
        <v>4131</v>
      </c>
    </row>
    <row r="28" spans="1:1" x14ac:dyDescent="0.3">
      <c r="A28" s="2" t="s">
        <v>4132</v>
      </c>
    </row>
    <row r="29" spans="1:1" x14ac:dyDescent="0.3">
      <c r="A29" s="2" t="s">
        <v>4133</v>
      </c>
    </row>
    <row r="30" spans="1:1" x14ac:dyDescent="0.3">
      <c r="A30" s="2" t="s">
        <v>4134</v>
      </c>
    </row>
    <row r="31" spans="1:1" x14ac:dyDescent="0.3">
      <c r="A31" s="2" t="s">
        <v>4135</v>
      </c>
    </row>
    <row r="32" spans="1:1" x14ac:dyDescent="0.3">
      <c r="A32" s="2" t="s">
        <v>4134</v>
      </c>
    </row>
    <row r="33" spans="1:1" x14ac:dyDescent="0.3">
      <c r="A33" s="2" t="s">
        <v>4136</v>
      </c>
    </row>
    <row r="34" spans="1:1" x14ac:dyDescent="0.3">
      <c r="A34" s="2" t="s">
        <v>4137</v>
      </c>
    </row>
    <row r="35" spans="1:1" x14ac:dyDescent="0.3">
      <c r="A35" s="2" t="s">
        <v>4138</v>
      </c>
    </row>
    <row r="36" spans="1:1" x14ac:dyDescent="0.3">
      <c r="A36" s="2" t="s">
        <v>4139</v>
      </c>
    </row>
    <row r="37" spans="1:1" x14ac:dyDescent="0.3">
      <c r="A37" s="2" t="s">
        <v>4140</v>
      </c>
    </row>
    <row r="38" spans="1:1" x14ac:dyDescent="0.3">
      <c r="A38" s="2" t="s">
        <v>4141</v>
      </c>
    </row>
    <row r="39" spans="1:1" x14ac:dyDescent="0.3">
      <c r="A39" s="2" t="s">
        <v>4142</v>
      </c>
    </row>
    <row r="40" spans="1:1" x14ac:dyDescent="0.3">
      <c r="A40" s="2" t="s">
        <v>4143</v>
      </c>
    </row>
    <row r="41" spans="1:1" x14ac:dyDescent="0.3">
      <c r="A41" s="2" t="s">
        <v>4144</v>
      </c>
    </row>
    <row r="42" spans="1:1" x14ac:dyDescent="0.3">
      <c r="A42" s="2" t="s">
        <v>4145</v>
      </c>
    </row>
    <row r="43" spans="1:1" x14ac:dyDescent="0.3">
      <c r="A43" s="2" t="s">
        <v>4146</v>
      </c>
    </row>
    <row r="44" spans="1:1" x14ac:dyDescent="0.3">
      <c r="A44" s="2" t="s">
        <v>4147</v>
      </c>
    </row>
    <row r="45" spans="1:1" x14ac:dyDescent="0.3">
      <c r="A45" s="2" t="s">
        <v>4148</v>
      </c>
    </row>
    <row r="46" spans="1:1" x14ac:dyDescent="0.3">
      <c r="A46" s="2" t="s">
        <v>4149</v>
      </c>
    </row>
    <row r="47" spans="1:1" x14ac:dyDescent="0.3">
      <c r="A47" s="2" t="s">
        <v>4150</v>
      </c>
    </row>
    <row r="48" spans="1:1" x14ac:dyDescent="0.3">
      <c r="A48" s="2" t="s">
        <v>4151</v>
      </c>
    </row>
    <row r="49" spans="1:1" x14ac:dyDescent="0.3">
      <c r="A49" s="2" t="s">
        <v>4152</v>
      </c>
    </row>
    <row r="50" spans="1:1" x14ac:dyDescent="0.3">
      <c r="A50" s="2" t="s">
        <v>4153</v>
      </c>
    </row>
    <row r="51" spans="1:1" x14ac:dyDescent="0.3">
      <c r="A51" s="2" t="s">
        <v>4154</v>
      </c>
    </row>
    <row r="52" spans="1:1" x14ac:dyDescent="0.3">
      <c r="A52" s="2" t="s">
        <v>4155</v>
      </c>
    </row>
    <row r="53" spans="1:1" x14ac:dyDescent="0.3">
      <c r="A53" s="2" t="s">
        <v>4156</v>
      </c>
    </row>
    <row r="54" spans="1:1" x14ac:dyDescent="0.3">
      <c r="A54" s="2" t="s">
        <v>4157</v>
      </c>
    </row>
    <row r="55" spans="1:1" x14ac:dyDescent="0.3">
      <c r="A55" s="2" t="s">
        <v>4158</v>
      </c>
    </row>
    <row r="56" spans="1:1" x14ac:dyDescent="0.3">
      <c r="A56" s="2" t="s">
        <v>4159</v>
      </c>
    </row>
    <row r="57" spans="1:1" x14ac:dyDescent="0.3">
      <c r="A57" s="2" t="s">
        <v>4160</v>
      </c>
    </row>
    <row r="58" spans="1:1" x14ac:dyDescent="0.3">
      <c r="A58" s="2" t="s">
        <v>4161</v>
      </c>
    </row>
    <row r="59" spans="1:1" x14ac:dyDescent="0.3">
      <c r="A59" s="2" t="s">
        <v>4162</v>
      </c>
    </row>
    <row r="60" spans="1:1" x14ac:dyDescent="0.3">
      <c r="A60" s="2" t="s">
        <v>4163</v>
      </c>
    </row>
    <row r="61" spans="1:1" x14ac:dyDescent="0.3">
      <c r="A61" s="2" t="s">
        <v>4164</v>
      </c>
    </row>
    <row r="62" spans="1:1" x14ac:dyDescent="0.3">
      <c r="A62" s="2" t="s">
        <v>4165</v>
      </c>
    </row>
    <row r="63" spans="1:1" x14ac:dyDescent="0.3">
      <c r="A63" s="2" t="s">
        <v>4166</v>
      </c>
    </row>
    <row r="64" spans="1:1" x14ac:dyDescent="0.3">
      <c r="A64" s="2" t="s">
        <v>4167</v>
      </c>
    </row>
    <row r="65" spans="1:1" x14ac:dyDescent="0.3">
      <c r="A65" s="2" t="s">
        <v>4168</v>
      </c>
    </row>
    <row r="66" spans="1:1" x14ac:dyDescent="0.3">
      <c r="A66" s="2" t="s">
        <v>4169</v>
      </c>
    </row>
    <row r="67" spans="1:1" x14ac:dyDescent="0.3">
      <c r="A67" s="2" t="s">
        <v>4170</v>
      </c>
    </row>
    <row r="68" spans="1:1" x14ac:dyDescent="0.3">
      <c r="A68" s="2" t="s">
        <v>4171</v>
      </c>
    </row>
    <row r="69" spans="1:1" x14ac:dyDescent="0.3">
      <c r="A69" s="2" t="s">
        <v>4172</v>
      </c>
    </row>
    <row r="70" spans="1:1" x14ac:dyDescent="0.3">
      <c r="A70" s="2" t="s">
        <v>4173</v>
      </c>
    </row>
    <row r="71" spans="1:1" x14ac:dyDescent="0.3">
      <c r="A71" s="2" t="s">
        <v>4174</v>
      </c>
    </row>
    <row r="72" spans="1:1" x14ac:dyDescent="0.3">
      <c r="A72" s="2" t="s">
        <v>4175</v>
      </c>
    </row>
    <row r="73" spans="1:1" x14ac:dyDescent="0.3">
      <c r="A73" s="2" t="s">
        <v>4176</v>
      </c>
    </row>
    <row r="74" spans="1:1" x14ac:dyDescent="0.3">
      <c r="A74" s="2" t="s">
        <v>4177</v>
      </c>
    </row>
    <row r="75" spans="1:1" x14ac:dyDescent="0.3">
      <c r="A75" s="2" t="s">
        <v>4178</v>
      </c>
    </row>
    <row r="76" spans="1:1" x14ac:dyDescent="0.3">
      <c r="A76" s="2" t="s">
        <v>4179</v>
      </c>
    </row>
    <row r="77" spans="1:1" x14ac:dyDescent="0.3">
      <c r="A77" s="2" t="s">
        <v>4180</v>
      </c>
    </row>
    <row r="78" spans="1:1" x14ac:dyDescent="0.3">
      <c r="A78" s="2" t="s">
        <v>4181</v>
      </c>
    </row>
    <row r="79" spans="1:1" x14ac:dyDescent="0.3">
      <c r="A79" s="2" t="s">
        <v>4182</v>
      </c>
    </row>
    <row r="80" spans="1:1" x14ac:dyDescent="0.3">
      <c r="A80" s="2" t="s">
        <v>4183</v>
      </c>
    </row>
    <row r="81" spans="1:1" x14ac:dyDescent="0.3">
      <c r="A81" s="2" t="s">
        <v>4184</v>
      </c>
    </row>
    <row r="82" spans="1:1" x14ac:dyDescent="0.3">
      <c r="A82" s="2" t="s">
        <v>4185</v>
      </c>
    </row>
    <row r="83" spans="1:1" x14ac:dyDescent="0.3">
      <c r="A83" s="2" t="s">
        <v>4186</v>
      </c>
    </row>
    <row r="84" spans="1:1" x14ac:dyDescent="0.3">
      <c r="A84" s="2" t="s">
        <v>4187</v>
      </c>
    </row>
    <row r="85" spans="1:1" x14ac:dyDescent="0.3">
      <c r="A85" s="2" t="s">
        <v>4188</v>
      </c>
    </row>
    <row r="86" spans="1:1" x14ac:dyDescent="0.3">
      <c r="A86" s="2" t="s">
        <v>4189</v>
      </c>
    </row>
    <row r="87" spans="1:1" x14ac:dyDescent="0.3">
      <c r="A87" s="2" t="s">
        <v>4190</v>
      </c>
    </row>
    <row r="88" spans="1:1" x14ac:dyDescent="0.3">
      <c r="A88" s="2" t="s">
        <v>4191</v>
      </c>
    </row>
    <row r="89" spans="1:1" x14ac:dyDescent="0.3">
      <c r="A89" s="2" t="s">
        <v>4192</v>
      </c>
    </row>
    <row r="90" spans="1:1" x14ac:dyDescent="0.3">
      <c r="A90" s="2" t="s">
        <v>4193</v>
      </c>
    </row>
    <row r="91" spans="1:1" x14ac:dyDescent="0.3">
      <c r="A91" s="2" t="s">
        <v>4194</v>
      </c>
    </row>
    <row r="92" spans="1:1" x14ac:dyDescent="0.3">
      <c r="A92" s="2" t="s">
        <v>4195</v>
      </c>
    </row>
    <row r="93" spans="1:1" x14ac:dyDescent="0.3">
      <c r="A93" s="2" t="s">
        <v>4196</v>
      </c>
    </row>
    <row r="94" spans="1:1" x14ac:dyDescent="0.3">
      <c r="A94" s="2" t="s">
        <v>4197</v>
      </c>
    </row>
    <row r="95" spans="1:1" x14ac:dyDescent="0.3">
      <c r="A95" s="2" t="s">
        <v>4198</v>
      </c>
    </row>
    <row r="96" spans="1:1" x14ac:dyDescent="0.3">
      <c r="A96" s="2" t="s">
        <v>4199</v>
      </c>
    </row>
    <row r="97" spans="1:1" x14ac:dyDescent="0.3">
      <c r="A97" s="2" t="s">
        <v>4200</v>
      </c>
    </row>
    <row r="98" spans="1:1" x14ac:dyDescent="0.3">
      <c r="A98" s="2" t="s">
        <v>4201</v>
      </c>
    </row>
    <row r="99" spans="1:1" x14ac:dyDescent="0.3">
      <c r="A99" s="2" t="s">
        <v>4202</v>
      </c>
    </row>
    <row r="100" spans="1:1" x14ac:dyDescent="0.3">
      <c r="A100" s="2" t="s">
        <v>4203</v>
      </c>
    </row>
    <row r="101" spans="1:1" x14ac:dyDescent="0.3">
      <c r="A101" s="2" t="s">
        <v>4204</v>
      </c>
    </row>
    <row r="102" spans="1:1" x14ac:dyDescent="0.3">
      <c r="A102" s="2" t="s">
        <v>4205</v>
      </c>
    </row>
    <row r="103" spans="1:1" x14ac:dyDescent="0.3">
      <c r="A103" s="2" t="s">
        <v>4206</v>
      </c>
    </row>
    <row r="104" spans="1:1" x14ac:dyDescent="0.3">
      <c r="A104" s="2" t="s">
        <v>4207</v>
      </c>
    </row>
    <row r="105" spans="1:1" x14ac:dyDescent="0.3">
      <c r="A105" s="2" t="s">
        <v>4208</v>
      </c>
    </row>
    <row r="106" spans="1:1" x14ac:dyDescent="0.3">
      <c r="A106" s="2" t="s">
        <v>4209</v>
      </c>
    </row>
    <row r="162" spans="1:1" x14ac:dyDescent="0.3">
      <c r="A162" s="7" t="s">
        <v>4210</v>
      </c>
    </row>
    <row r="164" spans="1:1" x14ac:dyDescent="0.3">
      <c r="A164" s="217" t="s">
        <v>4211</v>
      </c>
    </row>
    <row r="166" spans="1:1" x14ac:dyDescent="0.3">
      <c r="A166" s="2" t="s">
        <v>4082</v>
      </c>
    </row>
    <row r="167" spans="1:1" x14ac:dyDescent="0.3">
      <c r="A167" s="2" t="s">
        <v>4114</v>
      </c>
    </row>
    <row r="168" spans="1:1" x14ac:dyDescent="0.3">
      <c r="A168" s="2" t="s">
        <v>4212</v>
      </c>
    </row>
    <row r="169" spans="1:1" x14ac:dyDescent="0.3">
      <c r="A169" s="2" t="s">
        <v>4213</v>
      </c>
    </row>
    <row r="170" spans="1:1" x14ac:dyDescent="0.3">
      <c r="A170" s="2" t="s">
        <v>4130</v>
      </c>
    </row>
    <row r="171" spans="1:1" x14ac:dyDescent="0.3">
      <c r="A171" s="2" t="s">
        <v>4214</v>
      </c>
    </row>
    <row r="172" spans="1:1" x14ac:dyDescent="0.3">
      <c r="A172" s="2" t="s">
        <v>4215</v>
      </c>
    </row>
    <row r="173" spans="1:1" x14ac:dyDescent="0.3">
      <c r="A173" s="2" t="s">
        <v>4216</v>
      </c>
    </row>
    <row r="174" spans="1:1" x14ac:dyDescent="0.3">
      <c r="A174" s="2" t="s">
        <v>4217</v>
      </c>
    </row>
    <row r="175" spans="1:1" x14ac:dyDescent="0.3">
      <c r="A175" s="2" t="s">
        <v>4218</v>
      </c>
    </row>
    <row r="176" spans="1:1" x14ac:dyDescent="0.3">
      <c r="A176" s="2" t="s">
        <v>4162</v>
      </c>
    </row>
    <row r="177" spans="1:1" x14ac:dyDescent="0.3">
      <c r="A177" s="2" t="s">
        <v>4219</v>
      </c>
    </row>
    <row r="178" spans="1:1" x14ac:dyDescent="0.3">
      <c r="A178" s="2" t="s">
        <v>4164</v>
      </c>
    </row>
    <row r="179" spans="1:1" x14ac:dyDescent="0.3">
      <c r="A179" s="2" t="s">
        <v>4173</v>
      </c>
    </row>
    <row r="180" spans="1:1" x14ac:dyDescent="0.3">
      <c r="A180" s="2" t="s">
        <v>4220</v>
      </c>
    </row>
    <row r="181" spans="1:1" x14ac:dyDescent="0.3">
      <c r="A181" s="2" t="s">
        <v>4175</v>
      </c>
    </row>
    <row r="182" spans="1:1" x14ac:dyDescent="0.3">
      <c r="A182" s="2" t="s">
        <v>4221</v>
      </c>
    </row>
    <row r="183" spans="1:1" x14ac:dyDescent="0.3">
      <c r="A183" s="2" t="s">
        <v>4186</v>
      </c>
    </row>
    <row r="184" spans="1:1" x14ac:dyDescent="0.3">
      <c r="A184" s="2" t="s">
        <v>4222</v>
      </c>
    </row>
    <row r="185" spans="1:1" x14ac:dyDescent="0.3">
      <c r="A185" s="2" t="s">
        <v>4223</v>
      </c>
    </row>
    <row r="186" spans="1:1" x14ac:dyDescent="0.3">
      <c r="A186" s="2" t="s">
        <v>4192</v>
      </c>
    </row>
    <row r="187" spans="1:1" x14ac:dyDescent="0.3">
      <c r="A187" s="2" t="s">
        <v>4224</v>
      </c>
    </row>
    <row r="188" spans="1:1" x14ac:dyDescent="0.3">
      <c r="A188" s="2" t="s">
        <v>4199</v>
      </c>
    </row>
    <row r="189" spans="1:1" x14ac:dyDescent="0.3">
      <c r="A189" s="2" t="s">
        <v>4225</v>
      </c>
    </row>
    <row r="190" spans="1:1" x14ac:dyDescent="0.3">
      <c r="A190" s="2" t="s">
        <v>4226</v>
      </c>
    </row>
  </sheetData>
  <hyperlinks>
    <hyperlink ref="A2" r:id="rId1" xr:uid="{00000000-0004-0000-1800-000000000000}"/>
    <hyperlink ref="A164" r:id="rId2" xr:uid="{00000000-0004-0000-1800-000001000000}"/>
  </hyperlinks>
  <pageMargins left="0.7" right="0.7" top="0.75" bottom="0.75" header="0.3" footer="0.3"/>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162"/>
  <sheetViews>
    <sheetView workbookViewId="0">
      <selection activeCell="G9" sqref="G9"/>
    </sheetView>
  </sheetViews>
  <sheetFormatPr baseColWidth="10" defaultColWidth="8.81640625" defaultRowHeight="14" x14ac:dyDescent="0.3"/>
  <cols>
    <col min="1" max="16384" width="8.81640625" style="3"/>
  </cols>
  <sheetData>
    <row r="1" spans="1:1" x14ac:dyDescent="0.3">
      <c r="A1" s="7" t="s">
        <v>4227</v>
      </c>
    </row>
    <row r="2" spans="1:1" x14ac:dyDescent="0.3">
      <c r="A2" s="217" t="s">
        <v>4228</v>
      </c>
    </row>
    <row r="3" spans="1:1" x14ac:dyDescent="0.3">
      <c r="A3" s="2" t="s">
        <v>4082</v>
      </c>
    </row>
    <row r="4" spans="1:1" x14ac:dyDescent="0.3">
      <c r="A4" s="2" t="s">
        <v>4229</v>
      </c>
    </row>
    <row r="5" spans="1:1" x14ac:dyDescent="0.3">
      <c r="A5" s="2" t="s">
        <v>4230</v>
      </c>
    </row>
    <row r="6" spans="1:1" x14ac:dyDescent="0.3">
      <c r="A6" s="2" t="s">
        <v>4231</v>
      </c>
    </row>
    <row r="7" spans="1:1" x14ac:dyDescent="0.3">
      <c r="A7" s="2" t="s">
        <v>4232</v>
      </c>
    </row>
    <row r="8" spans="1:1" x14ac:dyDescent="0.3">
      <c r="A8" s="2" t="s">
        <v>4233</v>
      </c>
    </row>
    <row r="9" spans="1:1" x14ac:dyDescent="0.3">
      <c r="A9" s="2" t="s">
        <v>4234</v>
      </c>
    </row>
    <row r="10" spans="1:1" x14ac:dyDescent="0.3">
      <c r="A10" s="2" t="s">
        <v>4235</v>
      </c>
    </row>
    <row r="11" spans="1:1" x14ac:dyDescent="0.3">
      <c r="A11" s="2" t="s">
        <v>4232</v>
      </c>
    </row>
    <row r="12" spans="1:1" x14ac:dyDescent="0.3">
      <c r="A12" s="2" t="s">
        <v>4236</v>
      </c>
    </row>
    <row r="13" spans="1:1" x14ac:dyDescent="0.3">
      <c r="A13" s="2" t="s">
        <v>4230</v>
      </c>
    </row>
    <row r="14" spans="1:1" x14ac:dyDescent="0.3">
      <c r="A14" s="2" t="s">
        <v>4237</v>
      </c>
    </row>
    <row r="15" spans="1:1" x14ac:dyDescent="0.3">
      <c r="A15" s="2" t="s">
        <v>4234</v>
      </c>
    </row>
    <row r="16" spans="1:1" x14ac:dyDescent="0.3">
      <c r="A16" s="2" t="s">
        <v>4238</v>
      </c>
    </row>
    <row r="17" spans="1:1" x14ac:dyDescent="0.3">
      <c r="A17" s="2" t="s">
        <v>4239</v>
      </c>
    </row>
    <row r="18" spans="1:1" x14ac:dyDescent="0.3">
      <c r="A18" s="2" t="s">
        <v>4240</v>
      </c>
    </row>
    <row r="19" spans="1:1" x14ac:dyDescent="0.3">
      <c r="A19" s="2" t="s">
        <v>4241</v>
      </c>
    </row>
    <row r="20" spans="1:1" x14ac:dyDescent="0.3">
      <c r="A20" s="2" t="s">
        <v>4242</v>
      </c>
    </row>
    <row r="21" spans="1:1" x14ac:dyDescent="0.3">
      <c r="A21" s="2" t="s">
        <v>4243</v>
      </c>
    </row>
    <row r="22" spans="1:1" x14ac:dyDescent="0.3">
      <c r="A22" s="2" t="s">
        <v>4244</v>
      </c>
    </row>
    <row r="23" spans="1:1" x14ac:dyDescent="0.3">
      <c r="A23" s="2" t="s">
        <v>4245</v>
      </c>
    </row>
    <row r="24" spans="1:1" x14ac:dyDescent="0.3">
      <c r="A24" s="2" t="s">
        <v>4246</v>
      </c>
    </row>
    <row r="25" spans="1:1" x14ac:dyDescent="0.3">
      <c r="A25" s="2" t="s">
        <v>4247</v>
      </c>
    </row>
    <row r="26" spans="1:1" x14ac:dyDescent="0.3">
      <c r="A26" s="2" t="s">
        <v>4248</v>
      </c>
    </row>
    <row r="27" spans="1:1" x14ac:dyDescent="0.3">
      <c r="A27" s="2" t="s">
        <v>4249</v>
      </c>
    </row>
    <row r="28" spans="1:1" x14ac:dyDescent="0.3">
      <c r="A28" s="2" t="s">
        <v>4250</v>
      </c>
    </row>
    <row r="29" spans="1:1" x14ac:dyDescent="0.3">
      <c r="A29" s="2" t="s">
        <v>4245</v>
      </c>
    </row>
    <row r="30" spans="1:1" x14ac:dyDescent="0.3">
      <c r="A30" s="2" t="s">
        <v>4251</v>
      </c>
    </row>
    <row r="31" spans="1:1" x14ac:dyDescent="0.3">
      <c r="A31" s="2" t="s">
        <v>4252</v>
      </c>
    </row>
    <row r="32" spans="1:1" x14ac:dyDescent="0.3">
      <c r="A32" s="2" t="s">
        <v>4241</v>
      </c>
    </row>
    <row r="33" spans="1:1" x14ac:dyDescent="0.3">
      <c r="A33" s="2" t="s">
        <v>4253</v>
      </c>
    </row>
    <row r="34" spans="1:1" x14ac:dyDescent="0.3">
      <c r="A34" s="2" t="s">
        <v>4243</v>
      </c>
    </row>
    <row r="35" spans="1:1" x14ac:dyDescent="0.3">
      <c r="A35" s="2" t="s">
        <v>4254</v>
      </c>
    </row>
    <row r="36" spans="1:1" x14ac:dyDescent="0.3">
      <c r="A36" s="2" t="s">
        <v>4247</v>
      </c>
    </row>
    <row r="37" spans="1:1" x14ac:dyDescent="0.3">
      <c r="A37" s="2" t="s">
        <v>4255</v>
      </c>
    </row>
    <row r="38" spans="1:1" x14ac:dyDescent="0.3">
      <c r="A38" s="2" t="s">
        <v>4249</v>
      </c>
    </row>
    <row r="39" spans="1:1" x14ac:dyDescent="0.3">
      <c r="A39" s="2" t="s">
        <v>4256</v>
      </c>
    </row>
    <row r="40" spans="1:1" x14ac:dyDescent="0.3">
      <c r="A40" s="2" t="s">
        <v>4257</v>
      </c>
    </row>
    <row r="41" spans="1:1" x14ac:dyDescent="0.3">
      <c r="A41" s="2" t="s">
        <v>4258</v>
      </c>
    </row>
    <row r="42" spans="1:1" x14ac:dyDescent="0.3">
      <c r="A42" s="2" t="s">
        <v>4259</v>
      </c>
    </row>
    <row r="43" spans="1:1" x14ac:dyDescent="0.3">
      <c r="A43" s="2" t="s">
        <v>4260</v>
      </c>
    </row>
    <row r="44" spans="1:1" x14ac:dyDescent="0.3">
      <c r="A44" s="2" t="s">
        <v>4261</v>
      </c>
    </row>
    <row r="45" spans="1:1" x14ac:dyDescent="0.3">
      <c r="A45" s="2" t="s">
        <v>4262</v>
      </c>
    </row>
    <row r="46" spans="1:1" x14ac:dyDescent="0.3">
      <c r="A46" s="2" t="s">
        <v>4263</v>
      </c>
    </row>
    <row r="47" spans="1:1" x14ac:dyDescent="0.3">
      <c r="A47" s="2" t="s">
        <v>4264</v>
      </c>
    </row>
    <row r="48" spans="1:1" x14ac:dyDescent="0.3">
      <c r="A48" s="2" t="s">
        <v>4265</v>
      </c>
    </row>
    <row r="49" spans="1:1" x14ac:dyDescent="0.3">
      <c r="A49" s="2" t="s">
        <v>4266</v>
      </c>
    </row>
    <row r="50" spans="1:1" x14ac:dyDescent="0.3">
      <c r="A50" s="2" t="s">
        <v>4267</v>
      </c>
    </row>
    <row r="51" spans="1:1" x14ac:dyDescent="0.3">
      <c r="A51" s="2" t="s">
        <v>4260</v>
      </c>
    </row>
    <row r="52" spans="1:1" x14ac:dyDescent="0.3">
      <c r="A52" s="2" t="s">
        <v>4268</v>
      </c>
    </row>
    <row r="53" spans="1:1" x14ac:dyDescent="0.3">
      <c r="A53" s="2" t="s">
        <v>4269</v>
      </c>
    </row>
    <row r="54" spans="1:1" x14ac:dyDescent="0.3">
      <c r="A54" s="2" t="s">
        <v>4270</v>
      </c>
    </row>
    <row r="55" spans="1:1" x14ac:dyDescent="0.3">
      <c r="A55" s="2" t="s">
        <v>4262</v>
      </c>
    </row>
    <row r="56" spans="1:1" x14ac:dyDescent="0.3">
      <c r="A56" s="2" t="s">
        <v>4271</v>
      </c>
    </row>
    <row r="57" spans="1:1" x14ac:dyDescent="0.3">
      <c r="A57" s="2" t="s">
        <v>4257</v>
      </c>
    </row>
    <row r="58" spans="1:1" x14ac:dyDescent="0.3">
      <c r="A58" s="2" t="s">
        <v>4272</v>
      </c>
    </row>
    <row r="59" spans="1:1" x14ac:dyDescent="0.3">
      <c r="A59" s="2" t="s">
        <v>4264</v>
      </c>
    </row>
    <row r="60" spans="1:1" x14ac:dyDescent="0.3">
      <c r="A60" s="2" t="s">
        <v>4273</v>
      </c>
    </row>
    <row r="61" spans="1:1" x14ac:dyDescent="0.3">
      <c r="A61" s="2" t="s">
        <v>4266</v>
      </c>
    </row>
    <row r="62" spans="1:1" x14ac:dyDescent="0.3">
      <c r="A62" s="2" t="s">
        <v>4274</v>
      </c>
    </row>
    <row r="63" spans="1:1" x14ac:dyDescent="0.3">
      <c r="A63" s="2" t="s">
        <v>4275</v>
      </c>
    </row>
    <row r="64" spans="1:1" x14ac:dyDescent="0.3">
      <c r="A64" s="2" t="s">
        <v>4276</v>
      </c>
    </row>
    <row r="65" spans="1:1" x14ac:dyDescent="0.3">
      <c r="A65" s="2" t="s">
        <v>4277</v>
      </c>
    </row>
    <row r="66" spans="1:1" x14ac:dyDescent="0.3">
      <c r="A66" s="2" t="s">
        <v>4278</v>
      </c>
    </row>
    <row r="67" spans="1:1" x14ac:dyDescent="0.3">
      <c r="A67" s="2" t="s">
        <v>4279</v>
      </c>
    </row>
    <row r="68" spans="1:1" x14ac:dyDescent="0.3">
      <c r="A68" s="2" t="s">
        <v>4280</v>
      </c>
    </row>
    <row r="69" spans="1:1" x14ac:dyDescent="0.3">
      <c r="A69" s="2" t="s">
        <v>4275</v>
      </c>
    </row>
    <row r="70" spans="1:1" x14ac:dyDescent="0.3">
      <c r="A70" s="2" t="s">
        <v>4281</v>
      </c>
    </row>
    <row r="71" spans="1:1" x14ac:dyDescent="0.3">
      <c r="A71" s="2" t="s">
        <v>4279</v>
      </c>
    </row>
    <row r="72" spans="1:1" x14ac:dyDescent="0.3">
      <c r="A72" s="2" t="s">
        <v>4282</v>
      </c>
    </row>
    <row r="73" spans="1:1" x14ac:dyDescent="0.3">
      <c r="A73" s="2" t="s">
        <v>4277</v>
      </c>
    </row>
    <row r="132" spans="1:1" x14ac:dyDescent="0.3">
      <c r="A132" s="7" t="s">
        <v>4283</v>
      </c>
    </row>
    <row r="134" spans="1:1" x14ac:dyDescent="0.3">
      <c r="A134" s="217" t="s">
        <v>4284</v>
      </c>
    </row>
    <row r="136" spans="1:1" x14ac:dyDescent="0.3">
      <c r="A136" s="2" t="s">
        <v>4082</v>
      </c>
    </row>
    <row r="137" spans="1:1" x14ac:dyDescent="0.3">
      <c r="A137" s="2" t="s">
        <v>4285</v>
      </c>
    </row>
    <row r="138" spans="1:1" x14ac:dyDescent="0.3">
      <c r="A138" s="2" t="s">
        <v>4245</v>
      </c>
    </row>
    <row r="139" spans="1:1" x14ac:dyDescent="0.3">
      <c r="A139" s="2" t="s">
        <v>4251</v>
      </c>
    </row>
    <row r="140" spans="1:1" x14ac:dyDescent="0.3">
      <c r="A140" s="2" t="s">
        <v>4286</v>
      </c>
    </row>
    <row r="141" spans="1:1" x14ac:dyDescent="0.3">
      <c r="A141" s="2" t="s">
        <v>4257</v>
      </c>
    </row>
    <row r="142" spans="1:1" x14ac:dyDescent="0.3">
      <c r="A142" s="2" t="s">
        <v>4258</v>
      </c>
    </row>
    <row r="143" spans="1:1" x14ac:dyDescent="0.3">
      <c r="A143"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sheetData>
  <hyperlinks>
    <hyperlink ref="A2" r:id="rId1" xr:uid="{00000000-0004-0000-1900-000000000000}"/>
    <hyperlink ref="A134" r:id="rId2" xr:uid="{00000000-0004-0000-1900-000001000000}"/>
  </hyperlinks>
  <pageMargins left="0.7" right="0.7" top="0.75" bottom="0.75" header="0.3" footer="0.3"/>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08"/>
  <sheetViews>
    <sheetView topLeftCell="A87" workbookViewId="0">
      <selection activeCell="E95" sqref="E95"/>
    </sheetView>
  </sheetViews>
  <sheetFormatPr baseColWidth="10" defaultColWidth="8.81640625" defaultRowHeight="14" x14ac:dyDescent="0.3"/>
  <cols>
    <col min="1" max="1" width="13.81640625" style="3" customWidth="1"/>
    <col min="2" max="16384" width="8.81640625" style="3"/>
  </cols>
  <sheetData>
    <row r="1" spans="1:1" x14ac:dyDescent="0.3">
      <c r="A1" s="7" t="s">
        <v>4287</v>
      </c>
    </row>
    <row r="2" spans="1:1" x14ac:dyDescent="0.3">
      <c r="A2" s="217" t="s">
        <v>4288</v>
      </c>
    </row>
    <row r="3" spans="1:1" x14ac:dyDescent="0.3">
      <c r="A3" s="2" t="s">
        <v>4289</v>
      </c>
    </row>
    <row r="4" spans="1:1" x14ac:dyDescent="0.3">
      <c r="A4" s="2" t="s">
        <v>4290</v>
      </c>
    </row>
    <row r="5" spans="1:1" x14ac:dyDescent="0.3">
      <c r="A5" s="2" t="s">
        <v>4291</v>
      </c>
    </row>
    <row r="6" spans="1:1" x14ac:dyDescent="0.3">
      <c r="A6" s="2" t="s">
        <v>4292</v>
      </c>
    </row>
    <row r="7" spans="1:1" x14ac:dyDescent="0.3">
      <c r="A7" s="2" t="s">
        <v>4293</v>
      </c>
    </row>
    <row r="8" spans="1:1" x14ac:dyDescent="0.3">
      <c r="A8" s="2" t="s">
        <v>4294</v>
      </c>
    </row>
    <row r="9" spans="1:1" x14ac:dyDescent="0.3">
      <c r="A9" s="2" t="s">
        <v>4295</v>
      </c>
    </row>
    <row r="10" spans="1:1" x14ac:dyDescent="0.3">
      <c r="A10" s="2" t="s">
        <v>4296</v>
      </c>
    </row>
    <row r="11" spans="1:1" x14ac:dyDescent="0.3">
      <c r="A11" s="2" t="s">
        <v>4297</v>
      </c>
    </row>
    <row r="12" spans="1:1" x14ac:dyDescent="0.3">
      <c r="A12" s="2" t="s">
        <v>4298</v>
      </c>
    </row>
    <row r="13" spans="1:1" x14ac:dyDescent="0.3">
      <c r="A13" s="2" t="s">
        <v>4299</v>
      </c>
    </row>
    <row r="14" spans="1:1" x14ac:dyDescent="0.3">
      <c r="A14" s="2" t="s">
        <v>4300</v>
      </c>
    </row>
    <row r="15" spans="1:1" x14ac:dyDescent="0.3">
      <c r="A15" s="2" t="s">
        <v>4301</v>
      </c>
    </row>
    <row r="16" spans="1:1" x14ac:dyDescent="0.3">
      <c r="A16" s="2" t="s">
        <v>4302</v>
      </c>
    </row>
    <row r="17" spans="1:1" x14ac:dyDescent="0.3">
      <c r="A17" s="2" t="s">
        <v>4303</v>
      </c>
    </row>
    <row r="18" spans="1:1" x14ac:dyDescent="0.3">
      <c r="A18" s="2" t="s">
        <v>4304</v>
      </c>
    </row>
    <row r="19" spans="1:1" x14ac:dyDescent="0.3">
      <c r="A19" s="2" t="s">
        <v>4305</v>
      </c>
    </row>
    <row r="20" spans="1:1" x14ac:dyDescent="0.3">
      <c r="A20" s="2" t="s">
        <v>4306</v>
      </c>
    </row>
    <row r="21" spans="1:1" x14ac:dyDescent="0.3">
      <c r="A21" s="2" t="s">
        <v>4307</v>
      </c>
    </row>
    <row r="22" spans="1:1" x14ac:dyDescent="0.3">
      <c r="A22" s="2" t="s">
        <v>4308</v>
      </c>
    </row>
    <row r="23" spans="1:1" x14ac:dyDescent="0.3">
      <c r="A23" s="2" t="s">
        <v>4309</v>
      </c>
    </row>
    <row r="24" spans="1:1" x14ac:dyDescent="0.3">
      <c r="A24" s="2" t="s">
        <v>4310</v>
      </c>
    </row>
    <row r="25" spans="1:1" x14ac:dyDescent="0.3">
      <c r="A25" s="2" t="s">
        <v>4311</v>
      </c>
    </row>
    <row r="26" spans="1:1" x14ac:dyDescent="0.3">
      <c r="A26" s="2" t="s">
        <v>4312</v>
      </c>
    </row>
    <row r="27" spans="1:1" x14ac:dyDescent="0.3">
      <c r="A27" s="2" t="s">
        <v>4313</v>
      </c>
    </row>
    <row r="28" spans="1:1" x14ac:dyDescent="0.3">
      <c r="A28" s="2" t="s">
        <v>4314</v>
      </c>
    </row>
    <row r="29" spans="1:1" x14ac:dyDescent="0.3">
      <c r="A29" s="2" t="s">
        <v>4315</v>
      </c>
    </row>
    <row r="30" spans="1:1" x14ac:dyDescent="0.3">
      <c r="A30" s="2" t="s">
        <v>4316</v>
      </c>
    </row>
    <row r="31" spans="1:1" x14ac:dyDescent="0.3">
      <c r="A31" s="2" t="s">
        <v>4317</v>
      </c>
    </row>
    <row r="32" spans="1:1" x14ac:dyDescent="0.3">
      <c r="A32" s="2" t="s">
        <v>4318</v>
      </c>
    </row>
    <row r="33" spans="1:1" x14ac:dyDescent="0.3">
      <c r="A33" s="2" t="s">
        <v>4319</v>
      </c>
    </row>
    <row r="34" spans="1:1" x14ac:dyDescent="0.3">
      <c r="A34" s="2" t="s">
        <v>4320</v>
      </c>
    </row>
    <row r="94" spans="1:1" x14ac:dyDescent="0.3">
      <c r="A94" s="7" t="s">
        <v>4321</v>
      </c>
    </row>
    <row r="95" spans="1:1" x14ac:dyDescent="0.3">
      <c r="A95" s="217" t="s">
        <v>4322</v>
      </c>
    </row>
    <row r="96" spans="1:1" x14ac:dyDescent="0.3">
      <c r="A96" s="2" t="s">
        <v>4082</v>
      </c>
    </row>
    <row r="97" spans="1:1" x14ac:dyDescent="0.3">
      <c r="A97" s="2" t="s">
        <v>4323</v>
      </c>
    </row>
    <row r="98" spans="1:1" x14ac:dyDescent="0.3">
      <c r="A98" s="2" t="s">
        <v>4298</v>
      </c>
    </row>
    <row r="99" spans="1:1" x14ac:dyDescent="0.3">
      <c r="A99" s="2" t="s">
        <v>4324</v>
      </c>
    </row>
    <row r="100" spans="1:1" x14ac:dyDescent="0.3">
      <c r="A100" s="2" t="s">
        <v>4309</v>
      </c>
    </row>
    <row r="101" spans="1:1" x14ac:dyDescent="0.3">
      <c r="A101" s="2" t="s">
        <v>4310</v>
      </c>
    </row>
    <row r="102" spans="1:1" x14ac:dyDescent="0.3">
      <c r="A102" s="2" t="s">
        <v>4325</v>
      </c>
    </row>
    <row r="103" spans="1:1" x14ac:dyDescent="0.3">
      <c r="A103" s="2" t="s">
        <v>4312</v>
      </c>
    </row>
    <row r="104" spans="1:1" x14ac:dyDescent="0.3">
      <c r="A104" s="2" t="s">
        <v>4326</v>
      </c>
    </row>
    <row r="105" spans="1:1" x14ac:dyDescent="0.3">
      <c r="A105" s="2" t="s">
        <v>4314</v>
      </c>
    </row>
    <row r="106" spans="1:1" x14ac:dyDescent="0.3">
      <c r="A106" s="2" t="s">
        <v>4327</v>
      </c>
    </row>
    <row r="107" spans="1:1" x14ac:dyDescent="0.3">
      <c r="A107" s="2" t="s">
        <v>4328</v>
      </c>
    </row>
    <row r="108" spans="1:1" x14ac:dyDescent="0.3">
      <c r="A108" s="2" t="s">
        <v>4329</v>
      </c>
    </row>
  </sheetData>
  <hyperlinks>
    <hyperlink ref="A2" r:id="rId1" xr:uid="{00000000-0004-0000-1A00-000000000000}"/>
    <hyperlink ref="A95" r:id="rId2" xr:uid="{00000000-0004-0000-1A00-000001000000}"/>
  </hyperlinks>
  <pageMargins left="0.7" right="0.7" top="0.75" bottom="0.75" header="0.3" footer="0.3"/>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96"/>
  <sheetViews>
    <sheetView workbookViewId="0">
      <selection activeCell="G2" sqref="G2"/>
    </sheetView>
  </sheetViews>
  <sheetFormatPr baseColWidth="10" defaultColWidth="8.81640625" defaultRowHeight="14" x14ac:dyDescent="0.3"/>
  <cols>
    <col min="1" max="16384" width="8.81640625" style="3"/>
  </cols>
  <sheetData>
    <row r="1" spans="1:1" x14ac:dyDescent="0.3">
      <c r="A1" s="7" t="s">
        <v>4330</v>
      </c>
    </row>
    <row r="2" spans="1:1" x14ac:dyDescent="0.3">
      <c r="A2" s="217" t="s">
        <v>4331</v>
      </c>
    </row>
    <row r="3" spans="1:1" x14ac:dyDescent="0.3">
      <c r="A3" s="2" t="s">
        <v>4082</v>
      </c>
    </row>
    <row r="4" spans="1:1" x14ac:dyDescent="0.3">
      <c r="A4" s="2" t="s">
        <v>4332</v>
      </c>
    </row>
    <row r="5" spans="1:1" x14ac:dyDescent="0.3">
      <c r="A5" s="2" t="s">
        <v>4333</v>
      </c>
    </row>
    <row r="6" spans="1:1" x14ac:dyDescent="0.3">
      <c r="A6" s="2" t="s">
        <v>4334</v>
      </c>
    </row>
    <row r="7" spans="1:1" x14ac:dyDescent="0.3">
      <c r="A7" s="2" t="s">
        <v>4335</v>
      </c>
    </row>
    <row r="8" spans="1:1" x14ac:dyDescent="0.3">
      <c r="A8" s="2" t="s">
        <v>4336</v>
      </c>
    </row>
    <row r="9" spans="1:1" x14ac:dyDescent="0.3">
      <c r="A9" s="2" t="s">
        <v>4337</v>
      </c>
    </row>
    <row r="10" spans="1:1" x14ac:dyDescent="0.3">
      <c r="A10" s="2" t="s">
        <v>4338</v>
      </c>
    </row>
    <row r="11" spans="1:1" x14ac:dyDescent="0.3">
      <c r="A11" s="2" t="s">
        <v>4339</v>
      </c>
    </row>
    <row r="12" spans="1:1" x14ac:dyDescent="0.3">
      <c r="A12" s="2" t="s">
        <v>4340</v>
      </c>
    </row>
    <row r="13" spans="1:1" x14ac:dyDescent="0.3">
      <c r="A13" s="2" t="s">
        <v>4341</v>
      </c>
    </row>
    <row r="14" spans="1:1" x14ac:dyDescent="0.3">
      <c r="A14" s="2" t="s">
        <v>4342</v>
      </c>
    </row>
    <row r="15" spans="1:1" x14ac:dyDescent="0.3">
      <c r="A15" s="2" t="s">
        <v>4343</v>
      </c>
    </row>
    <row r="16" spans="1:1" x14ac:dyDescent="0.3">
      <c r="A16" s="2" t="s">
        <v>4344</v>
      </c>
    </row>
    <row r="17" spans="1:1" x14ac:dyDescent="0.3">
      <c r="A17" s="2" t="s">
        <v>4345</v>
      </c>
    </row>
    <row r="18" spans="1:1" x14ac:dyDescent="0.3">
      <c r="A18" s="2" t="s">
        <v>4346</v>
      </c>
    </row>
    <row r="19" spans="1:1" x14ac:dyDescent="0.3">
      <c r="A19" s="2" t="s">
        <v>4347</v>
      </c>
    </row>
    <row r="20" spans="1:1" x14ac:dyDescent="0.3">
      <c r="A20" s="2" t="s">
        <v>4348</v>
      </c>
    </row>
    <row r="21" spans="1:1" x14ac:dyDescent="0.3">
      <c r="A21" s="2" t="s">
        <v>4349</v>
      </c>
    </row>
    <row r="22" spans="1:1" x14ac:dyDescent="0.3">
      <c r="A22" s="2" t="s">
        <v>4350</v>
      </c>
    </row>
    <row r="23" spans="1:1" x14ac:dyDescent="0.3">
      <c r="A23" s="2" t="s">
        <v>4351</v>
      </c>
    </row>
    <row r="24" spans="1:1" x14ac:dyDescent="0.3">
      <c r="A24" s="2" t="s">
        <v>4352</v>
      </c>
    </row>
    <row r="25" spans="1:1" x14ac:dyDescent="0.3">
      <c r="A25" s="2" t="s">
        <v>4353</v>
      </c>
    </row>
    <row r="26" spans="1:1" x14ac:dyDescent="0.3">
      <c r="A26" s="2" t="s">
        <v>4354</v>
      </c>
    </row>
    <row r="27" spans="1:1" x14ac:dyDescent="0.3">
      <c r="A27" s="2" t="s">
        <v>4355</v>
      </c>
    </row>
    <row r="28" spans="1:1" x14ac:dyDescent="0.3">
      <c r="A28" s="2" t="s">
        <v>4356</v>
      </c>
    </row>
    <row r="29" spans="1:1" x14ac:dyDescent="0.3">
      <c r="A29" s="2" t="s">
        <v>4357</v>
      </c>
    </row>
    <row r="30" spans="1:1" x14ac:dyDescent="0.3">
      <c r="A30" s="2" t="s">
        <v>4358</v>
      </c>
    </row>
    <row r="31" spans="1:1" x14ac:dyDescent="0.3">
      <c r="A31" s="2" t="s">
        <v>4359</v>
      </c>
    </row>
    <row r="32" spans="1:1" x14ac:dyDescent="0.3">
      <c r="A32" s="2" t="s">
        <v>4360</v>
      </c>
    </row>
    <row r="33" spans="1:1" x14ac:dyDescent="0.3">
      <c r="A33" s="2" t="s">
        <v>4361</v>
      </c>
    </row>
    <row r="34" spans="1:1" x14ac:dyDescent="0.3">
      <c r="A34" s="2" t="s">
        <v>4362</v>
      </c>
    </row>
    <row r="90" spans="1:1" x14ac:dyDescent="0.3">
      <c r="A90" s="7" t="s">
        <v>4363</v>
      </c>
    </row>
    <row r="91" spans="1:1" x14ac:dyDescent="0.3">
      <c r="A91" s="217" t="s">
        <v>4364</v>
      </c>
    </row>
    <row r="93" spans="1:1" x14ac:dyDescent="0.3">
      <c r="A93" s="2" t="s">
        <v>4082</v>
      </c>
    </row>
    <row r="94" spans="1:1" x14ac:dyDescent="0.3">
      <c r="A94" s="2" t="s">
        <v>4342</v>
      </c>
    </row>
    <row r="95" spans="1:1" x14ac:dyDescent="0.3">
      <c r="A95" s="2" t="s">
        <v>4365</v>
      </c>
    </row>
    <row r="96" spans="1:1" x14ac:dyDescent="0.3">
      <c r="A96" s="2" t="s">
        <v>4366</v>
      </c>
    </row>
  </sheetData>
  <hyperlinks>
    <hyperlink ref="A2" r:id="rId1" xr:uid="{00000000-0004-0000-1B00-000000000000}"/>
    <hyperlink ref="A91" r:id="rId2" xr:uid="{00000000-0004-0000-1B00-000001000000}"/>
  </hyperlinks>
  <pageMargins left="0.7" right="0.7" top="0.75" bottom="0.75" header="0.3" footer="0.3"/>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46"/>
  <sheetViews>
    <sheetView workbookViewId="0">
      <selection activeCell="G3" sqref="G3"/>
    </sheetView>
  </sheetViews>
  <sheetFormatPr baseColWidth="10" defaultColWidth="8.81640625" defaultRowHeight="14" x14ac:dyDescent="0.3"/>
  <cols>
    <col min="1" max="1" width="11.453125" style="3" customWidth="1"/>
    <col min="2" max="16384" width="8.81640625" style="3"/>
  </cols>
  <sheetData>
    <row r="1" spans="1:1" x14ac:dyDescent="0.3">
      <c r="A1" s="7" t="s">
        <v>4367</v>
      </c>
    </row>
    <row r="2" spans="1:1" x14ac:dyDescent="0.3">
      <c r="A2" s="217" t="s">
        <v>4368</v>
      </c>
    </row>
    <row r="3" spans="1:1" x14ac:dyDescent="0.3">
      <c r="A3" s="2" t="s">
        <v>4082</v>
      </c>
    </row>
    <row r="4" spans="1:1" x14ac:dyDescent="0.3">
      <c r="A4" s="2" t="s">
        <v>4369</v>
      </c>
    </row>
    <row r="5" spans="1:1" x14ac:dyDescent="0.3">
      <c r="A5" s="2" t="s">
        <v>4370</v>
      </c>
    </row>
    <row r="6" spans="1:1" x14ac:dyDescent="0.3">
      <c r="A6" s="2" t="s">
        <v>4371</v>
      </c>
    </row>
    <row r="7" spans="1:1" x14ac:dyDescent="0.3">
      <c r="A7" s="2" t="s">
        <v>4372</v>
      </c>
    </row>
    <row r="8" spans="1:1" x14ac:dyDescent="0.3">
      <c r="A8" s="2" t="s">
        <v>4373</v>
      </c>
    </row>
    <row r="9" spans="1:1" x14ac:dyDescent="0.3">
      <c r="A9" s="2" t="s">
        <v>4374</v>
      </c>
    </row>
    <row r="10" spans="1:1" x14ac:dyDescent="0.3">
      <c r="A10" s="2" t="s">
        <v>4375</v>
      </c>
    </row>
    <row r="11" spans="1:1" x14ac:dyDescent="0.3">
      <c r="A11" s="2" t="s">
        <v>4376</v>
      </c>
    </row>
    <row r="12" spans="1:1" x14ac:dyDescent="0.3">
      <c r="A12" s="2" t="s">
        <v>4377</v>
      </c>
    </row>
    <row r="13" spans="1:1" x14ac:dyDescent="0.3">
      <c r="A13" s="2" t="s">
        <v>4374</v>
      </c>
    </row>
    <row r="14" spans="1:1" x14ac:dyDescent="0.3">
      <c r="A14" s="2" t="s">
        <v>4378</v>
      </c>
    </row>
    <row r="15" spans="1:1" x14ac:dyDescent="0.3">
      <c r="A15" s="2" t="s">
        <v>4370</v>
      </c>
    </row>
    <row r="16" spans="1:1" x14ac:dyDescent="0.3">
      <c r="A16" s="2" t="s">
        <v>4379</v>
      </c>
    </row>
    <row r="17" spans="1:1" x14ac:dyDescent="0.3">
      <c r="A17" s="2" t="s">
        <v>4376</v>
      </c>
    </row>
    <row r="18" spans="1:1" x14ac:dyDescent="0.3">
      <c r="A18" s="2" t="s">
        <v>4380</v>
      </c>
    </row>
    <row r="19" spans="1:1" x14ac:dyDescent="0.3">
      <c r="A19" s="2" t="s">
        <v>4381</v>
      </c>
    </row>
    <row r="20" spans="1:1" x14ac:dyDescent="0.3">
      <c r="A20" s="2" t="s">
        <v>4382</v>
      </c>
    </row>
    <row r="21" spans="1:1" x14ac:dyDescent="0.3">
      <c r="A21" s="2" t="s">
        <v>4383</v>
      </c>
    </row>
    <row r="22" spans="1:1" x14ac:dyDescent="0.3">
      <c r="A22" s="2" t="s">
        <v>4384</v>
      </c>
    </row>
    <row r="23" spans="1:1" x14ac:dyDescent="0.3">
      <c r="A23" s="2" t="s">
        <v>4385</v>
      </c>
    </row>
    <row r="24" spans="1:1" x14ac:dyDescent="0.3">
      <c r="A24" s="2" t="s">
        <v>4386</v>
      </c>
    </row>
    <row r="25" spans="1:1" x14ac:dyDescent="0.3">
      <c r="A25" s="2" t="s">
        <v>4387</v>
      </c>
    </row>
    <row r="26" spans="1:1" x14ac:dyDescent="0.3">
      <c r="A26" s="2" t="s">
        <v>4384</v>
      </c>
    </row>
    <row r="27" spans="1:1" x14ac:dyDescent="0.3">
      <c r="A27" s="2" t="s">
        <v>4388</v>
      </c>
    </row>
    <row r="28" spans="1:1" x14ac:dyDescent="0.3">
      <c r="A28" s="2" t="s">
        <v>4386</v>
      </c>
    </row>
    <row r="38" spans="1:1" x14ac:dyDescent="0.3">
      <c r="A38" s="7" t="s">
        <v>4389</v>
      </c>
    </row>
    <row r="40" spans="1:1" x14ac:dyDescent="0.3">
      <c r="A40" s="3" t="s">
        <v>4390</v>
      </c>
    </row>
    <row r="42" spans="1:1" x14ac:dyDescent="0.3">
      <c r="A42" s="2" t="s">
        <v>4082</v>
      </c>
    </row>
    <row r="43" spans="1:1" x14ac:dyDescent="0.3">
      <c r="A43" s="2" t="s">
        <v>4369</v>
      </c>
    </row>
    <row r="44" spans="1:1" x14ac:dyDescent="0.3">
      <c r="A44" s="2" t="s">
        <v>4391</v>
      </c>
    </row>
    <row r="45" spans="1:1" x14ac:dyDescent="0.3">
      <c r="A45" s="2" t="s">
        <v>4392</v>
      </c>
    </row>
    <row r="46" spans="1:1" x14ac:dyDescent="0.3">
      <c r="A46" s="2" t="s">
        <v>4393</v>
      </c>
    </row>
  </sheetData>
  <hyperlinks>
    <hyperlink ref="A2" r:id="rId1" xr:uid="{00000000-0004-0000-1C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82"/>
  <sheetViews>
    <sheetView zoomScale="80" zoomScaleNormal="80" workbookViewId="0">
      <pane xSplit="1" topLeftCell="S1" activePane="topRight" state="frozen"/>
      <selection pane="topRight" activeCell="A2" sqref="A2"/>
    </sheetView>
  </sheetViews>
  <sheetFormatPr baseColWidth="10" defaultColWidth="8.81640625" defaultRowHeight="14.5" x14ac:dyDescent="0.35"/>
  <cols>
    <col min="1" max="1" width="45.7265625" customWidth="1"/>
    <col min="2" max="2" width="15.1796875" customWidth="1"/>
    <col min="3" max="3" width="19.26953125" customWidth="1"/>
    <col min="4" max="4" width="21.1796875" customWidth="1"/>
    <col min="5" max="5" width="24.1796875" customWidth="1"/>
    <col min="6" max="6" width="10" customWidth="1"/>
    <col min="7" max="7" width="16.453125" style="491" customWidth="1"/>
    <col min="8" max="8" width="18.26953125" style="491" customWidth="1"/>
    <col min="9" max="9" width="21.1796875" style="491" customWidth="1"/>
    <col min="10" max="10" width="24.1796875" style="491" customWidth="1"/>
    <col min="11" max="11" width="9.7265625" style="491" customWidth="1"/>
    <col min="12" max="12" width="47.1796875" style="504" customWidth="1"/>
    <col min="13" max="13" width="44.26953125" style="504" customWidth="1"/>
    <col min="14" max="14" width="8.1796875" customWidth="1"/>
    <col min="15" max="15" width="9.26953125" customWidth="1"/>
    <col min="16" max="18" width="9.453125" customWidth="1"/>
    <col min="19" max="19" width="10" customWidth="1"/>
    <col min="20" max="20" width="10.453125" customWidth="1"/>
    <col min="21" max="21" width="5.81640625" customWidth="1"/>
    <col min="22" max="22" width="6.453125" customWidth="1"/>
    <col min="23" max="23" width="8.81640625" customWidth="1"/>
    <col min="24" max="24" width="10.453125" customWidth="1"/>
    <col min="25" max="25" width="9.7265625" customWidth="1"/>
    <col min="26" max="26" width="9.81640625" customWidth="1"/>
    <col min="27" max="28" width="10.1796875" customWidth="1"/>
    <col min="29" max="30" width="10.7265625" customWidth="1"/>
    <col min="31" max="31" width="9.7265625" customWidth="1"/>
    <col min="32" max="32" width="9.1796875" customWidth="1"/>
    <col min="33" max="33" width="10.1796875" customWidth="1"/>
    <col min="34" max="34" width="11" customWidth="1"/>
    <col min="35" max="35" width="12" customWidth="1"/>
    <col min="36" max="36" width="10.26953125" customWidth="1"/>
    <col min="37" max="37" width="11.26953125" hidden="1" customWidth="1"/>
    <col min="38" max="38" width="11.453125" hidden="1" customWidth="1"/>
  </cols>
  <sheetData>
    <row r="1" spans="1:39" x14ac:dyDescent="0.35">
      <c r="A1" s="3" t="s">
        <v>160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1418"/>
    </row>
    <row r="2" spans="1:39" ht="15" thickBot="1" x14ac:dyDescent="0.4">
      <c r="A2" s="3" t="s">
        <v>161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1418"/>
    </row>
    <row r="3" spans="1:39" ht="15" thickBot="1" x14ac:dyDescent="0.4">
      <c r="A3" s="3"/>
      <c r="B3" s="1430" t="s">
        <v>162</v>
      </c>
      <c r="C3" s="1431"/>
      <c r="D3" s="1431"/>
      <c r="E3" s="1431"/>
      <c r="F3" s="1432"/>
      <c r="G3" s="1430" t="s">
        <v>163</v>
      </c>
      <c r="H3" s="1431"/>
      <c r="I3" s="1431"/>
      <c r="J3" s="1431"/>
      <c r="K3" s="1431"/>
      <c r="L3" s="607"/>
      <c r="M3" s="608"/>
      <c r="N3" s="3"/>
      <c r="O3" s="3"/>
      <c r="P3" s="3"/>
      <c r="Q3" s="3"/>
      <c r="R3" s="3"/>
      <c r="S3" s="3"/>
      <c r="T3" s="3"/>
      <c r="U3" s="3"/>
      <c r="V3" s="3"/>
      <c r="W3" s="3"/>
      <c r="X3" s="3"/>
      <c r="Y3" s="3"/>
      <c r="Z3" s="3"/>
      <c r="AA3" s="3"/>
      <c r="AB3" s="3"/>
      <c r="AC3" s="3"/>
      <c r="AD3" s="3"/>
      <c r="AE3" s="3"/>
      <c r="AF3" s="3"/>
      <c r="AG3" s="3"/>
      <c r="AH3" s="3"/>
      <c r="AI3" s="3"/>
      <c r="AJ3" s="3"/>
      <c r="AK3" s="3"/>
      <c r="AL3" s="3"/>
      <c r="AM3" s="1418"/>
    </row>
    <row r="4" spans="1:39" x14ac:dyDescent="0.35">
      <c r="A4" s="578" t="s">
        <v>164</v>
      </c>
      <c r="B4" s="582" t="s">
        <v>165</v>
      </c>
      <c r="C4" s="583" t="s">
        <v>166</v>
      </c>
      <c r="D4" s="583" t="s">
        <v>167</v>
      </c>
      <c r="E4" s="583" t="s">
        <v>168</v>
      </c>
      <c r="F4" s="584" t="s">
        <v>169</v>
      </c>
      <c r="G4" s="582" t="s">
        <v>165</v>
      </c>
      <c r="H4" s="597" t="s">
        <v>166</v>
      </c>
      <c r="I4" s="597" t="s">
        <v>167</v>
      </c>
      <c r="J4" s="597" t="s">
        <v>168</v>
      </c>
      <c r="K4" s="603" t="s">
        <v>169</v>
      </c>
      <c r="L4" s="609" t="s">
        <v>170</v>
      </c>
      <c r="M4" s="610" t="s">
        <v>171</v>
      </c>
      <c r="N4" s="1427" t="s">
        <v>172</v>
      </c>
      <c r="O4" s="1428"/>
      <c r="P4" s="1428"/>
      <c r="Q4" s="1428"/>
      <c r="R4" s="1428"/>
      <c r="S4" s="1428"/>
      <c r="T4" s="1428"/>
      <c r="U4" s="1428"/>
      <c r="V4" s="1428"/>
      <c r="W4" s="1428"/>
      <c r="X4" s="1428"/>
      <c r="Y4" s="1428"/>
      <c r="Z4" s="1428"/>
      <c r="AA4" s="1428"/>
      <c r="AB4" s="1428"/>
      <c r="AC4" s="1428"/>
      <c r="AD4" s="1428"/>
      <c r="AE4" s="1428"/>
      <c r="AF4" s="1428"/>
      <c r="AG4" s="1428"/>
      <c r="AH4" s="1428"/>
      <c r="AI4" s="1428"/>
      <c r="AJ4" s="1428"/>
      <c r="AK4" s="1428"/>
      <c r="AL4" s="1429"/>
      <c r="AM4" s="616"/>
    </row>
    <row r="5" spans="1:39" x14ac:dyDescent="0.35">
      <c r="A5" s="579" t="s">
        <v>173</v>
      </c>
      <c r="B5" s="585" t="s">
        <v>174</v>
      </c>
      <c r="C5" s="522" t="s">
        <v>175</v>
      </c>
      <c r="D5" s="522" t="s">
        <v>176</v>
      </c>
      <c r="E5" s="674" t="s">
        <v>177</v>
      </c>
      <c r="F5" s="586">
        <v>4</v>
      </c>
      <c r="G5" s="598" t="s">
        <v>174</v>
      </c>
      <c r="H5" s="523" t="s">
        <v>175</v>
      </c>
      <c r="I5" s="523" t="s">
        <v>178</v>
      </c>
      <c r="J5" s="674" t="str">
        <f>HYPERLINK("http://www.ensembl.org/id/ENSG00000101200","ENSG00000101200")</f>
        <v>ENSG00000101200</v>
      </c>
      <c r="K5" s="532">
        <v>4</v>
      </c>
      <c r="L5" s="542" t="s">
        <v>179</v>
      </c>
      <c r="M5" s="541" t="s">
        <v>180</v>
      </c>
      <c r="N5" s="561"/>
      <c r="O5" s="556"/>
      <c r="P5" s="718" t="s">
        <v>181</v>
      </c>
      <c r="Q5" s="717" t="s">
        <v>182</v>
      </c>
      <c r="R5" s="714" t="s">
        <v>183</v>
      </c>
      <c r="S5" s="712" t="s">
        <v>184</v>
      </c>
      <c r="T5" s="710" t="s">
        <v>185</v>
      </c>
      <c r="U5" s="557" t="s">
        <v>142</v>
      </c>
      <c r="V5" s="557" t="s">
        <v>143</v>
      </c>
      <c r="W5" s="706" t="s">
        <v>186</v>
      </c>
      <c r="X5" s="703" t="s">
        <v>187</v>
      </c>
      <c r="Y5" s="699" t="s">
        <v>188</v>
      </c>
      <c r="Z5" s="697" t="s">
        <v>189</v>
      </c>
      <c r="AA5" s="463"/>
      <c r="AB5" s="463"/>
      <c r="AC5" s="696" t="s">
        <v>190</v>
      </c>
      <c r="AD5" s="695" t="s">
        <v>191</v>
      </c>
      <c r="AE5" s="556"/>
      <c r="AF5" s="556"/>
      <c r="AG5" s="556"/>
      <c r="AH5" s="556"/>
      <c r="AI5" s="556"/>
      <c r="AJ5" s="556"/>
      <c r="AK5" s="694"/>
      <c r="AL5" s="508"/>
      <c r="AM5" s="1418"/>
    </row>
    <row r="6" spans="1:39" x14ac:dyDescent="0.35">
      <c r="A6" s="579" t="s">
        <v>192</v>
      </c>
      <c r="B6" s="585">
        <v>20</v>
      </c>
      <c r="C6" s="522" t="s">
        <v>193</v>
      </c>
      <c r="D6" s="522" t="s">
        <v>194</v>
      </c>
      <c r="E6" s="522" t="s">
        <v>195</v>
      </c>
      <c r="F6" s="586">
        <v>3</v>
      </c>
      <c r="G6" s="598">
        <v>20</v>
      </c>
      <c r="H6" s="523" t="s">
        <v>193</v>
      </c>
      <c r="I6" s="523" t="s">
        <v>196</v>
      </c>
      <c r="J6" s="674" t="str">
        <f>HYPERLINK("http://www.ensembl.org/id/ENSPTRG00000013190","ENSPTRG00000013190")</f>
        <v>ENSPTRG00000013190</v>
      </c>
      <c r="K6" s="532">
        <v>3</v>
      </c>
      <c r="L6" s="542"/>
      <c r="M6" s="541"/>
      <c r="N6" s="561"/>
      <c r="O6" s="556"/>
      <c r="P6" s="718" t="s">
        <v>181</v>
      </c>
      <c r="Q6" s="717" t="s">
        <v>182</v>
      </c>
      <c r="R6" s="714" t="s">
        <v>183</v>
      </c>
      <c r="S6" s="712" t="s">
        <v>184</v>
      </c>
      <c r="T6" s="711" t="s">
        <v>185</v>
      </c>
      <c r="U6" s="557" t="s">
        <v>142</v>
      </c>
      <c r="V6" s="557" t="s">
        <v>143</v>
      </c>
      <c r="W6" s="706" t="s">
        <v>186</v>
      </c>
      <c r="X6" s="703" t="s">
        <v>197</v>
      </c>
      <c r="Y6" s="699" t="s">
        <v>188</v>
      </c>
      <c r="Z6" s="697" t="s">
        <v>189</v>
      </c>
      <c r="AA6" s="463"/>
      <c r="AB6" s="463"/>
      <c r="AC6" s="696" t="s">
        <v>190</v>
      </c>
      <c r="AD6" s="695" t="s">
        <v>191</v>
      </c>
      <c r="AE6" s="556"/>
      <c r="AF6" s="556"/>
      <c r="AG6" s="556"/>
      <c r="AH6" s="556"/>
      <c r="AI6" s="556"/>
      <c r="AJ6" s="556"/>
      <c r="AK6" s="694"/>
      <c r="AL6" s="508"/>
      <c r="AM6" s="1418"/>
    </row>
    <row r="7" spans="1:39" x14ac:dyDescent="0.35">
      <c r="A7" s="579" t="s">
        <v>198</v>
      </c>
      <c r="B7" s="585">
        <v>20</v>
      </c>
      <c r="C7" s="522" t="s">
        <v>199</v>
      </c>
      <c r="D7" s="522" t="s">
        <v>200</v>
      </c>
      <c r="E7" s="522" t="s">
        <v>201</v>
      </c>
      <c r="F7" s="586">
        <v>3</v>
      </c>
      <c r="G7" s="598">
        <v>20</v>
      </c>
      <c r="H7" s="523" t="s">
        <v>202</v>
      </c>
      <c r="I7" s="523" t="s">
        <v>203</v>
      </c>
      <c r="J7" s="522" t="s">
        <v>204</v>
      </c>
      <c r="K7" s="532">
        <v>3</v>
      </c>
      <c r="L7" s="542" t="s">
        <v>205</v>
      </c>
      <c r="M7" s="541"/>
      <c r="N7" s="561"/>
      <c r="O7" s="556"/>
      <c r="P7" s="718" t="s">
        <v>181</v>
      </c>
      <c r="Q7" s="717" t="s">
        <v>182</v>
      </c>
      <c r="R7" s="714" t="s">
        <v>183</v>
      </c>
      <c r="S7" s="712" t="s">
        <v>184</v>
      </c>
      <c r="T7" s="710" t="s">
        <v>185</v>
      </c>
      <c r="U7" s="557" t="s">
        <v>142</v>
      </c>
      <c r="V7" s="557" t="s">
        <v>143</v>
      </c>
      <c r="W7" s="706" t="s">
        <v>186</v>
      </c>
      <c r="X7" s="703" t="s">
        <v>206</v>
      </c>
      <c r="Y7" s="699" t="s">
        <v>188</v>
      </c>
      <c r="Z7" s="697" t="s">
        <v>189</v>
      </c>
      <c r="AA7" s="463"/>
      <c r="AB7" s="463"/>
      <c r="AC7" s="696" t="s">
        <v>190</v>
      </c>
      <c r="AD7" s="695" t="s">
        <v>191</v>
      </c>
      <c r="AE7" s="556"/>
      <c r="AF7" s="556"/>
      <c r="AG7" s="556"/>
      <c r="AH7" s="556"/>
      <c r="AI7" s="556"/>
      <c r="AJ7" s="556"/>
      <c r="AK7" s="694"/>
      <c r="AL7" s="508"/>
      <c r="AM7" s="1418"/>
    </row>
    <row r="8" spans="1:39" x14ac:dyDescent="0.35">
      <c r="A8" s="579" t="s">
        <v>207</v>
      </c>
      <c r="B8" s="585">
        <v>13</v>
      </c>
      <c r="C8" s="522" t="s">
        <v>208</v>
      </c>
      <c r="D8" s="522" t="s">
        <v>209</v>
      </c>
      <c r="E8" s="522" t="s">
        <v>210</v>
      </c>
      <c r="F8" s="586">
        <v>3</v>
      </c>
      <c r="G8" s="598">
        <v>13</v>
      </c>
      <c r="H8" s="523" t="s">
        <v>208</v>
      </c>
      <c r="I8" s="523" t="s">
        <v>211</v>
      </c>
      <c r="J8" s="522" t="s">
        <v>212</v>
      </c>
      <c r="K8" s="532">
        <v>3</v>
      </c>
      <c r="L8" s="542"/>
      <c r="M8" s="541"/>
      <c r="N8" s="561"/>
      <c r="O8" s="556"/>
      <c r="P8" s="718" t="s">
        <v>181</v>
      </c>
      <c r="Q8" s="717" t="s">
        <v>182</v>
      </c>
      <c r="R8" s="714" t="s">
        <v>183</v>
      </c>
      <c r="S8" s="712" t="s">
        <v>184</v>
      </c>
      <c r="T8" s="711" t="s">
        <v>185</v>
      </c>
      <c r="U8" s="557" t="s">
        <v>142</v>
      </c>
      <c r="V8" s="557" t="s">
        <v>143</v>
      </c>
      <c r="W8" s="706" t="s">
        <v>186</v>
      </c>
      <c r="X8" s="703" t="s">
        <v>213</v>
      </c>
      <c r="Y8" s="699" t="s">
        <v>188</v>
      </c>
      <c r="Z8" s="697" t="s">
        <v>189</v>
      </c>
      <c r="AA8" s="463"/>
      <c r="AB8" s="463"/>
      <c r="AC8" s="696" t="s">
        <v>190</v>
      </c>
      <c r="AD8" s="695" t="s">
        <v>191</v>
      </c>
      <c r="AE8" s="556"/>
      <c r="AF8" s="556"/>
      <c r="AG8" s="556"/>
      <c r="AH8" s="556"/>
      <c r="AI8" s="556"/>
      <c r="AJ8" s="556"/>
      <c r="AK8" s="694"/>
      <c r="AL8" s="508"/>
      <c r="AM8" s="1418"/>
    </row>
    <row r="9" spans="1:39" x14ac:dyDescent="0.35">
      <c r="A9" s="580" t="s">
        <v>214</v>
      </c>
      <c r="B9" s="585">
        <v>10</v>
      </c>
      <c r="C9" s="522" t="s">
        <v>215</v>
      </c>
      <c r="D9" s="522" t="s">
        <v>216</v>
      </c>
      <c r="E9" s="674" t="s">
        <v>217</v>
      </c>
      <c r="F9" s="586">
        <v>3</v>
      </c>
      <c r="G9" s="598">
        <v>10</v>
      </c>
      <c r="H9" s="523" t="s">
        <v>215</v>
      </c>
      <c r="I9" s="523" t="s">
        <v>218</v>
      </c>
      <c r="J9" s="674" t="str">
        <f>HYPERLINK("http://www.ensembl.org/id/ENSMMUG00000041847","ENSMMUG00000041847")</f>
        <v>ENSMMUG00000041847</v>
      </c>
      <c r="K9" s="532">
        <v>4</v>
      </c>
      <c r="L9" s="542"/>
      <c r="M9" s="541"/>
      <c r="N9" s="561"/>
      <c r="O9" s="556"/>
      <c r="P9" s="718" t="s">
        <v>181</v>
      </c>
      <c r="Q9" s="717" t="s">
        <v>182</v>
      </c>
      <c r="R9" s="714" t="s">
        <v>183</v>
      </c>
      <c r="S9" s="712" t="s">
        <v>184</v>
      </c>
      <c r="T9" s="710" t="s">
        <v>185</v>
      </c>
      <c r="U9" s="557" t="s">
        <v>142</v>
      </c>
      <c r="V9" s="557" t="s">
        <v>143</v>
      </c>
      <c r="W9" s="706" t="s">
        <v>186</v>
      </c>
      <c r="X9" s="703" t="s">
        <v>187</v>
      </c>
      <c r="Y9" s="702" t="s">
        <v>188</v>
      </c>
      <c r="Z9" s="697" t="s">
        <v>189</v>
      </c>
      <c r="AA9" s="463"/>
      <c r="AB9" s="463"/>
      <c r="AC9" s="696" t="s">
        <v>190</v>
      </c>
      <c r="AD9" s="695" t="s">
        <v>191</v>
      </c>
      <c r="AE9" s="556"/>
      <c r="AF9" s="556"/>
      <c r="AG9" s="556"/>
      <c r="AH9" s="556"/>
      <c r="AI9" s="556"/>
      <c r="AJ9" s="556"/>
      <c r="AK9" s="694"/>
      <c r="AL9" s="508"/>
      <c r="AM9" s="1418"/>
    </row>
    <row r="10" spans="1:39" x14ac:dyDescent="0.35">
      <c r="A10" s="580" t="s">
        <v>219</v>
      </c>
      <c r="B10" s="585">
        <v>5</v>
      </c>
      <c r="C10" s="522" t="s">
        <v>220</v>
      </c>
      <c r="D10" s="522" t="s">
        <v>221</v>
      </c>
      <c r="E10" s="674" t="s">
        <v>222</v>
      </c>
      <c r="F10" s="586">
        <v>3</v>
      </c>
      <c r="G10" s="598">
        <v>5</v>
      </c>
      <c r="H10" s="523" t="s">
        <v>220</v>
      </c>
      <c r="I10" s="523" t="s">
        <v>223</v>
      </c>
      <c r="J10" s="674" t="str">
        <f>HYPERLINK("http://www.ensembl.org/id/ENSCJAG00000021094","ENSCJAG00000021094")</f>
        <v>ENSCJAG00000021094</v>
      </c>
      <c r="K10" s="532">
        <v>3</v>
      </c>
      <c r="L10" s="542"/>
      <c r="M10" s="541"/>
      <c r="N10" s="561"/>
      <c r="O10" s="556"/>
      <c r="P10" s="718" t="s">
        <v>181</v>
      </c>
      <c r="Q10" s="717" t="s">
        <v>182</v>
      </c>
      <c r="R10" s="714" t="s">
        <v>183</v>
      </c>
      <c r="S10" s="712" t="s">
        <v>184</v>
      </c>
      <c r="T10" s="711" t="s">
        <v>185</v>
      </c>
      <c r="U10" s="557" t="s">
        <v>142</v>
      </c>
      <c r="V10" s="557" t="s">
        <v>143</v>
      </c>
      <c r="W10" s="706" t="s">
        <v>186</v>
      </c>
      <c r="X10" s="703" t="s">
        <v>187</v>
      </c>
      <c r="Y10" s="699" t="s">
        <v>188</v>
      </c>
      <c r="Z10" s="697" t="s">
        <v>189</v>
      </c>
      <c r="AA10" s="463"/>
      <c r="AB10" s="463"/>
      <c r="AC10" s="696" t="s">
        <v>190</v>
      </c>
      <c r="AD10" s="695" t="s">
        <v>191</v>
      </c>
      <c r="AE10" s="556"/>
      <c r="AF10" s="556"/>
      <c r="AG10" s="556"/>
      <c r="AH10" s="556"/>
      <c r="AI10" s="556"/>
      <c r="AJ10" s="556"/>
      <c r="AK10" s="694"/>
      <c r="AL10" s="508"/>
      <c r="AM10" s="1418"/>
    </row>
    <row r="11" spans="1:39" x14ac:dyDescent="0.35">
      <c r="A11" s="579" t="s">
        <v>224</v>
      </c>
      <c r="B11" s="585">
        <v>18</v>
      </c>
      <c r="C11" s="522" t="s">
        <v>225</v>
      </c>
      <c r="D11" s="522" t="s">
        <v>226</v>
      </c>
      <c r="E11" s="674" t="s">
        <v>227</v>
      </c>
      <c r="F11" s="586">
        <v>3</v>
      </c>
      <c r="G11" s="598">
        <v>18</v>
      </c>
      <c r="H11" s="522" t="s">
        <v>225</v>
      </c>
      <c r="I11" s="522" t="s">
        <v>228</v>
      </c>
      <c r="J11" s="674" t="str">
        <f>HYPERLINK("http://www.ensembl.org/id/ENSMICG00000026411","ENSMICG00000026411")</f>
        <v>ENSMICG00000026411</v>
      </c>
      <c r="K11" s="532">
        <v>3</v>
      </c>
      <c r="L11" s="542"/>
      <c r="M11" s="541"/>
      <c r="N11" s="561"/>
      <c r="O11" s="556"/>
      <c r="P11" s="718" t="s">
        <v>181</v>
      </c>
      <c r="Q11" s="717" t="s">
        <v>182</v>
      </c>
      <c r="R11" s="714" t="s">
        <v>183</v>
      </c>
      <c r="S11" s="712" t="s">
        <v>184</v>
      </c>
      <c r="T11" s="710" t="s">
        <v>185</v>
      </c>
      <c r="U11" s="557" t="s">
        <v>142</v>
      </c>
      <c r="V11" s="557" t="s">
        <v>143</v>
      </c>
      <c r="W11" s="706" t="s">
        <v>186</v>
      </c>
      <c r="X11" s="703" t="s">
        <v>187</v>
      </c>
      <c r="Y11" s="699" t="s">
        <v>188</v>
      </c>
      <c r="Z11" s="697" t="s">
        <v>189</v>
      </c>
      <c r="AA11" s="463"/>
      <c r="AB11" s="463"/>
      <c r="AC11" s="696" t="s">
        <v>190</v>
      </c>
      <c r="AD11" s="695" t="s">
        <v>191</v>
      </c>
      <c r="AE11" s="556"/>
      <c r="AF11" s="556"/>
      <c r="AG11" s="556"/>
      <c r="AH11" s="556"/>
      <c r="AI11" s="556"/>
      <c r="AJ11" s="556"/>
      <c r="AK11" s="694"/>
      <c r="AL11" s="508"/>
      <c r="AM11" s="1418"/>
    </row>
    <row r="12" spans="1:39" x14ac:dyDescent="0.35">
      <c r="A12" s="579" t="s">
        <v>229</v>
      </c>
      <c r="B12" s="585">
        <v>2</v>
      </c>
      <c r="C12" s="692" t="s">
        <v>230</v>
      </c>
      <c r="D12" s="522" t="s">
        <v>231</v>
      </c>
      <c r="E12" s="674" t="s">
        <v>232</v>
      </c>
      <c r="F12" s="586">
        <v>3</v>
      </c>
      <c r="G12" s="598">
        <v>2</v>
      </c>
      <c r="H12" s="692" t="str">
        <f>HYPERLINK("https://www.ncbi.nlm.nih.gov/nuccore/NC_000068.7","NC_000068.7")</f>
        <v>NC_000068.7</v>
      </c>
      <c r="I12" s="523" t="s">
        <v>233</v>
      </c>
      <c r="J12" s="674" t="str">
        <f>HYPERLINK("http://www.ensembl.org/id/ENSMUSG00000037727","ENSMUSG00000037727")</f>
        <v>ENSMUSG00000037727</v>
      </c>
      <c r="K12" s="532">
        <v>3</v>
      </c>
      <c r="L12" s="542" t="s">
        <v>234</v>
      </c>
      <c r="M12" s="611" t="s">
        <v>235</v>
      </c>
      <c r="N12" s="561"/>
      <c r="O12" s="556"/>
      <c r="P12" s="718" t="s">
        <v>181</v>
      </c>
      <c r="Q12" s="717" t="s">
        <v>182</v>
      </c>
      <c r="R12" s="714" t="s">
        <v>183</v>
      </c>
      <c r="S12" s="712" t="s">
        <v>184</v>
      </c>
      <c r="T12" s="711" t="s">
        <v>185</v>
      </c>
      <c r="U12" s="557" t="s">
        <v>142</v>
      </c>
      <c r="V12" s="557" t="s">
        <v>143</v>
      </c>
      <c r="W12" s="706" t="s">
        <v>186</v>
      </c>
      <c r="X12" s="703" t="s">
        <v>187</v>
      </c>
      <c r="Y12" s="699" t="s">
        <v>188</v>
      </c>
      <c r="Z12" s="697" t="s">
        <v>189</v>
      </c>
      <c r="AA12" s="463"/>
      <c r="AB12" s="463"/>
      <c r="AC12" s="696" t="s">
        <v>190</v>
      </c>
      <c r="AD12" s="695" t="s">
        <v>191</v>
      </c>
      <c r="AE12" s="556"/>
      <c r="AF12" s="556"/>
      <c r="AG12" s="556"/>
      <c r="AH12" s="556"/>
      <c r="AI12" s="556"/>
      <c r="AJ12" s="556"/>
      <c r="AK12" s="694"/>
      <c r="AL12" s="508"/>
      <c r="AM12" s="1418"/>
    </row>
    <row r="13" spans="1:39" x14ac:dyDescent="0.35">
      <c r="A13" s="579" t="s">
        <v>236</v>
      </c>
      <c r="B13" s="585" t="s">
        <v>237</v>
      </c>
      <c r="C13" s="522" t="s">
        <v>238</v>
      </c>
      <c r="D13" s="522" t="s">
        <v>239</v>
      </c>
      <c r="E13" s="522" t="s">
        <v>240</v>
      </c>
      <c r="F13" s="586">
        <v>3</v>
      </c>
      <c r="G13" s="585" t="s">
        <v>237</v>
      </c>
      <c r="H13" s="523" t="s">
        <v>238</v>
      </c>
      <c r="I13" s="523" t="s">
        <v>241</v>
      </c>
      <c r="J13" s="522" t="s">
        <v>242</v>
      </c>
      <c r="K13" s="532">
        <v>3</v>
      </c>
      <c r="L13" s="542"/>
      <c r="M13" s="541"/>
      <c r="N13" s="561"/>
      <c r="O13" s="556"/>
      <c r="P13" s="718" t="s">
        <v>181</v>
      </c>
      <c r="Q13" s="717" t="s">
        <v>182</v>
      </c>
      <c r="R13" s="714" t="s">
        <v>183</v>
      </c>
      <c r="S13" s="556" t="s">
        <v>85</v>
      </c>
      <c r="T13" s="710" t="s">
        <v>185</v>
      </c>
      <c r="U13" s="557" t="s">
        <v>142</v>
      </c>
      <c r="V13" s="557" t="s">
        <v>143</v>
      </c>
      <c r="W13" s="706" t="s">
        <v>186</v>
      </c>
      <c r="X13" s="703" t="s">
        <v>187</v>
      </c>
      <c r="Y13" s="699" t="s">
        <v>188</v>
      </c>
      <c r="Z13" s="697" t="s">
        <v>189</v>
      </c>
      <c r="AA13" s="463"/>
      <c r="AB13" s="463"/>
      <c r="AC13" s="696" t="s">
        <v>190</v>
      </c>
      <c r="AD13" s="695" t="s">
        <v>191</v>
      </c>
      <c r="AE13" s="556"/>
      <c r="AF13" s="556"/>
      <c r="AG13" s="556"/>
      <c r="AH13" s="556"/>
      <c r="AI13" s="556"/>
      <c r="AJ13" s="556"/>
      <c r="AK13" s="694"/>
      <c r="AL13" s="508"/>
      <c r="AM13" s="1418"/>
    </row>
    <row r="14" spans="1:39" x14ac:dyDescent="0.35">
      <c r="A14" s="579" t="s">
        <v>243</v>
      </c>
      <c r="B14" s="585">
        <v>13</v>
      </c>
      <c r="C14" s="522" t="s">
        <v>244</v>
      </c>
      <c r="D14" s="522" t="s">
        <v>245</v>
      </c>
      <c r="E14" s="674" t="s">
        <v>246</v>
      </c>
      <c r="F14" s="586">
        <v>3</v>
      </c>
      <c r="G14" s="598">
        <v>13</v>
      </c>
      <c r="H14" s="523" t="s">
        <v>244</v>
      </c>
      <c r="I14" s="523" t="s">
        <v>247</v>
      </c>
      <c r="J14" s="674" t="str">
        <f>HYPERLINK("http://www.ensembl.org/id/ENSBTAG00000008027","ENSBTAG00000008027")</f>
        <v>ENSBTAG00000008027</v>
      </c>
      <c r="K14" s="532">
        <v>3</v>
      </c>
      <c r="L14" s="542" t="s">
        <v>248</v>
      </c>
      <c r="M14" s="541" t="s">
        <v>249</v>
      </c>
      <c r="N14" s="561"/>
      <c r="O14" s="556"/>
      <c r="P14" s="718" t="s">
        <v>181</v>
      </c>
      <c r="Q14" s="717" t="s">
        <v>182</v>
      </c>
      <c r="R14" s="714" t="s">
        <v>183</v>
      </c>
      <c r="S14" s="712" t="s">
        <v>184</v>
      </c>
      <c r="T14" s="711" t="s">
        <v>185</v>
      </c>
      <c r="U14" s="557" t="s">
        <v>142</v>
      </c>
      <c r="V14" s="557" t="s">
        <v>143</v>
      </c>
      <c r="W14" s="706" t="s">
        <v>186</v>
      </c>
      <c r="X14" s="703" t="s">
        <v>187</v>
      </c>
      <c r="Y14" s="699" t="s">
        <v>188</v>
      </c>
      <c r="Z14" s="697" t="s">
        <v>189</v>
      </c>
      <c r="AA14" s="463"/>
      <c r="AB14" s="463"/>
      <c r="AC14" s="696" t="s">
        <v>190</v>
      </c>
      <c r="AD14" s="695" t="s">
        <v>191</v>
      </c>
      <c r="AE14" s="556"/>
      <c r="AF14" s="556"/>
      <c r="AG14" s="556"/>
      <c r="AH14" s="556"/>
      <c r="AI14" s="556"/>
      <c r="AJ14" s="556"/>
      <c r="AK14" s="694"/>
      <c r="AL14" s="508"/>
      <c r="AM14" s="1418"/>
    </row>
    <row r="15" spans="1:39" x14ac:dyDescent="0.35">
      <c r="A15" s="580" t="s">
        <v>250</v>
      </c>
      <c r="B15" s="585">
        <v>1300</v>
      </c>
      <c r="C15" s="522" t="s">
        <v>251</v>
      </c>
      <c r="D15" s="522" t="s">
        <v>252</v>
      </c>
      <c r="E15" s="522" t="s">
        <v>253</v>
      </c>
      <c r="F15" s="586">
        <v>3</v>
      </c>
      <c r="G15" s="598">
        <v>1300</v>
      </c>
      <c r="H15" s="523" t="s">
        <v>251</v>
      </c>
      <c r="I15" s="523" t="s">
        <v>254</v>
      </c>
      <c r="J15" s="523">
        <v>103076585</v>
      </c>
      <c r="K15" s="532">
        <v>3</v>
      </c>
      <c r="L15" s="542"/>
      <c r="M15" s="541"/>
      <c r="N15" s="561"/>
      <c r="O15" s="556"/>
      <c r="P15" s="718" t="s">
        <v>181</v>
      </c>
      <c r="Q15" s="717" t="s">
        <v>182</v>
      </c>
      <c r="R15" s="714" t="s">
        <v>183</v>
      </c>
      <c r="S15" s="712" t="s">
        <v>184</v>
      </c>
      <c r="T15" s="710" t="s">
        <v>185</v>
      </c>
      <c r="U15" s="557" t="s">
        <v>142</v>
      </c>
      <c r="V15" s="557" t="s">
        <v>143</v>
      </c>
      <c r="W15" s="706" t="s">
        <v>186</v>
      </c>
      <c r="X15" s="703" t="s">
        <v>187</v>
      </c>
      <c r="Y15" s="699" t="s">
        <v>188</v>
      </c>
      <c r="Z15" s="697" t="s">
        <v>189</v>
      </c>
      <c r="AA15" s="463"/>
      <c r="AB15" s="463"/>
      <c r="AC15" s="696" t="s">
        <v>190</v>
      </c>
      <c r="AD15" s="695" t="s">
        <v>191</v>
      </c>
      <c r="AE15" s="556"/>
      <c r="AF15" s="556"/>
      <c r="AG15" s="556"/>
      <c r="AH15" s="556"/>
      <c r="AI15" s="556"/>
      <c r="AJ15" s="556"/>
      <c r="AK15" s="694"/>
      <c r="AL15" s="508"/>
      <c r="AM15" s="1418"/>
    </row>
    <row r="16" spans="1:39" x14ac:dyDescent="0.35">
      <c r="A16" s="579" t="s">
        <v>255</v>
      </c>
      <c r="B16" s="585">
        <v>22</v>
      </c>
      <c r="C16" s="522" t="s">
        <v>256</v>
      </c>
      <c r="D16" s="522" t="s">
        <v>257</v>
      </c>
      <c r="E16" s="522" t="s">
        <v>258</v>
      </c>
      <c r="F16" s="586">
        <v>3</v>
      </c>
      <c r="G16" s="598">
        <v>22</v>
      </c>
      <c r="H16" s="522" t="s">
        <v>256</v>
      </c>
      <c r="I16" s="523" t="s">
        <v>259</v>
      </c>
      <c r="J16" s="523" t="s">
        <v>260</v>
      </c>
      <c r="K16" s="532">
        <v>3</v>
      </c>
      <c r="L16" s="542"/>
      <c r="M16" s="541" t="s">
        <v>261</v>
      </c>
      <c r="N16" s="561"/>
      <c r="O16" s="556"/>
      <c r="P16" s="718" t="s">
        <v>181</v>
      </c>
      <c r="Q16" s="717" t="s">
        <v>182</v>
      </c>
      <c r="R16" s="714" t="s">
        <v>183</v>
      </c>
      <c r="S16" s="712" t="s">
        <v>184</v>
      </c>
      <c r="T16" s="711" t="s">
        <v>185</v>
      </c>
      <c r="U16" s="557" t="s">
        <v>142</v>
      </c>
      <c r="V16" s="557" t="s">
        <v>143</v>
      </c>
      <c r="W16" s="706" t="s">
        <v>186</v>
      </c>
      <c r="X16" s="703" t="s">
        <v>187</v>
      </c>
      <c r="Y16" s="699" t="s">
        <v>188</v>
      </c>
      <c r="Z16" s="697" t="s">
        <v>189</v>
      </c>
      <c r="AA16" s="463"/>
      <c r="AB16" s="463"/>
      <c r="AC16" s="696" t="s">
        <v>190</v>
      </c>
      <c r="AD16" s="695" t="s">
        <v>191</v>
      </c>
      <c r="AE16" s="556"/>
      <c r="AF16" s="556"/>
      <c r="AG16" s="556"/>
      <c r="AH16" s="556"/>
      <c r="AI16" s="556"/>
      <c r="AJ16" s="556"/>
      <c r="AK16" s="694"/>
      <c r="AL16" s="508"/>
      <c r="AM16" s="1418"/>
    </row>
    <row r="17" spans="1:38" x14ac:dyDescent="0.35">
      <c r="A17" s="579" t="s">
        <v>262</v>
      </c>
      <c r="B17" s="585">
        <v>24</v>
      </c>
      <c r="C17" s="522" t="s">
        <v>263</v>
      </c>
      <c r="D17" s="522" t="s">
        <v>264</v>
      </c>
      <c r="E17" s="522" t="s">
        <v>265</v>
      </c>
      <c r="F17" s="586">
        <v>3</v>
      </c>
      <c r="G17" s="598">
        <v>24</v>
      </c>
      <c r="H17" s="523" t="s">
        <v>263</v>
      </c>
      <c r="I17" s="523" t="s">
        <v>266</v>
      </c>
      <c r="J17" s="674" t="s">
        <v>267</v>
      </c>
      <c r="K17" s="532">
        <v>3</v>
      </c>
      <c r="L17" s="542"/>
      <c r="M17" s="541"/>
      <c r="N17" s="561"/>
      <c r="O17" s="556"/>
      <c r="P17" s="718" t="s">
        <v>181</v>
      </c>
      <c r="Q17" s="717" t="s">
        <v>182</v>
      </c>
      <c r="R17" s="714" t="s">
        <v>183</v>
      </c>
      <c r="S17" s="712" t="s">
        <v>184</v>
      </c>
      <c r="T17" s="710" t="s">
        <v>185</v>
      </c>
      <c r="U17" s="557" t="s">
        <v>142</v>
      </c>
      <c r="V17" s="557" t="s">
        <v>143</v>
      </c>
      <c r="W17" s="706" t="s">
        <v>186</v>
      </c>
      <c r="X17" s="703" t="s">
        <v>187</v>
      </c>
      <c r="Y17" s="699" t="s">
        <v>188</v>
      </c>
      <c r="Z17" s="697" t="s">
        <v>189</v>
      </c>
      <c r="AA17" s="463"/>
      <c r="AB17" s="463"/>
      <c r="AC17" s="696" t="s">
        <v>190</v>
      </c>
      <c r="AD17" s="695" t="s">
        <v>191</v>
      </c>
      <c r="AE17" s="556"/>
      <c r="AF17" s="556"/>
      <c r="AG17" s="556"/>
      <c r="AH17" s="556"/>
      <c r="AI17" s="556"/>
      <c r="AJ17" s="556"/>
      <c r="AK17" s="694"/>
      <c r="AL17" s="508"/>
    </row>
    <row r="18" spans="1:38" s="675" customFormat="1" x14ac:dyDescent="0.35">
      <c r="A18" s="579" t="s">
        <v>268</v>
      </c>
      <c r="B18" s="585">
        <v>10</v>
      </c>
      <c r="C18" s="522" t="s">
        <v>269</v>
      </c>
      <c r="D18" s="522" t="s">
        <v>270</v>
      </c>
      <c r="E18" s="522" t="s">
        <v>271</v>
      </c>
      <c r="F18" s="586">
        <v>3</v>
      </c>
      <c r="G18" s="1104">
        <v>10</v>
      </c>
      <c r="H18" s="598" t="s">
        <v>269</v>
      </c>
      <c r="I18" s="523" t="s">
        <v>272</v>
      </c>
      <c r="J18" s="674" t="s">
        <v>273</v>
      </c>
      <c r="K18" s="532">
        <v>3</v>
      </c>
      <c r="L18" s="542" t="s">
        <v>274</v>
      </c>
      <c r="M18" s="541" t="s">
        <v>275</v>
      </c>
      <c r="N18" s="561"/>
      <c r="O18" s="556"/>
      <c r="P18" s="718" t="s">
        <v>181</v>
      </c>
      <c r="Q18" s="717" t="s">
        <v>182</v>
      </c>
      <c r="R18" s="714" t="s">
        <v>183</v>
      </c>
      <c r="S18" s="712" t="s">
        <v>184</v>
      </c>
      <c r="T18" s="710" t="s">
        <v>185</v>
      </c>
      <c r="U18" s="557" t="s">
        <v>276</v>
      </c>
      <c r="V18" s="557" t="s">
        <v>277</v>
      </c>
      <c r="W18" s="706" t="s">
        <v>186</v>
      </c>
      <c r="X18" s="703" t="s">
        <v>187</v>
      </c>
      <c r="Y18" s="699" t="s">
        <v>188</v>
      </c>
      <c r="Z18" s="697" t="s">
        <v>189</v>
      </c>
      <c r="AA18" s="463"/>
      <c r="AB18" s="463"/>
      <c r="AC18" s="696" t="s">
        <v>190</v>
      </c>
      <c r="AD18" s="695" t="s">
        <v>191</v>
      </c>
      <c r="AE18" s="556"/>
      <c r="AF18" s="556"/>
      <c r="AG18" s="556"/>
      <c r="AH18" s="556"/>
      <c r="AI18" s="556"/>
      <c r="AJ18" s="556"/>
      <c r="AK18" s="694"/>
      <c r="AL18" s="508"/>
    </row>
    <row r="19" spans="1:38" x14ac:dyDescent="0.35">
      <c r="A19" s="1320" t="s">
        <v>278</v>
      </c>
      <c r="B19" s="1321">
        <v>90445</v>
      </c>
      <c r="C19" s="1322" t="s">
        <v>279</v>
      </c>
      <c r="D19" s="1322" t="s">
        <v>280</v>
      </c>
      <c r="E19" s="1322" t="s">
        <v>281</v>
      </c>
      <c r="F19" s="1323">
        <v>2</v>
      </c>
      <c r="G19" s="1321">
        <v>629</v>
      </c>
      <c r="H19" s="1322" t="s">
        <v>279</v>
      </c>
      <c r="I19" s="1322" t="s">
        <v>282</v>
      </c>
      <c r="J19" s="1324" t="s">
        <v>283</v>
      </c>
      <c r="K19" s="1325">
        <v>10</v>
      </c>
      <c r="L19" s="1326" t="s">
        <v>284</v>
      </c>
      <c r="M19" s="1327"/>
      <c r="N19" s="565"/>
      <c r="O19" s="558"/>
      <c r="P19" s="558"/>
      <c r="Q19" s="558"/>
      <c r="R19" s="3"/>
      <c r="S19" s="558" t="s">
        <v>285</v>
      </c>
      <c r="T19" s="558"/>
      <c r="U19" s="757" t="s">
        <v>286</v>
      </c>
      <c r="V19" s="757" t="s">
        <v>143</v>
      </c>
      <c r="W19" s="707" t="s">
        <v>186</v>
      </c>
      <c r="X19" s="704" t="s">
        <v>187</v>
      </c>
      <c r="Y19" s="701" t="s">
        <v>188</v>
      </c>
      <c r="Z19" s="1328" t="s">
        <v>189</v>
      </c>
      <c r="AA19" s="465"/>
      <c r="AB19" s="465"/>
      <c r="AC19" s="1329" t="s">
        <v>190</v>
      </c>
      <c r="AD19" s="1330" t="s">
        <v>191</v>
      </c>
      <c r="AE19" s="558"/>
      <c r="AF19" s="558"/>
      <c r="AG19" s="558"/>
      <c r="AH19" s="558"/>
      <c r="AI19" s="558"/>
      <c r="AJ19" s="558"/>
      <c r="AK19" s="694"/>
      <c r="AL19" s="508"/>
    </row>
    <row r="20" spans="1:38" s="1269" customFormat="1" x14ac:dyDescent="0.35">
      <c r="A20" s="1331" t="s">
        <v>287</v>
      </c>
      <c r="B20" s="522">
        <v>4</v>
      </c>
      <c r="C20" s="522" t="s">
        <v>288</v>
      </c>
      <c r="D20" s="522" t="s">
        <v>289</v>
      </c>
      <c r="E20" s="522" t="s">
        <v>290</v>
      </c>
      <c r="F20" s="522">
        <v>3</v>
      </c>
      <c r="G20" s="522">
        <v>4</v>
      </c>
      <c r="H20" s="522" t="s">
        <v>288</v>
      </c>
      <c r="I20" s="522" t="s">
        <v>291</v>
      </c>
      <c r="J20" s="524" t="s">
        <v>292</v>
      </c>
      <c r="K20" s="523">
        <v>3</v>
      </c>
      <c r="L20" s="519"/>
      <c r="M20" s="518"/>
      <c r="N20" s="556"/>
      <c r="O20" s="556" t="s">
        <v>293</v>
      </c>
      <c r="P20" s="1334" t="s">
        <v>294</v>
      </c>
      <c r="Q20" s="717" t="s">
        <v>182</v>
      </c>
      <c r="R20" s="714" t="s">
        <v>183</v>
      </c>
      <c r="S20" s="556"/>
      <c r="T20" s="710" t="s">
        <v>185</v>
      </c>
      <c r="U20" s="557" t="s">
        <v>142</v>
      </c>
      <c r="V20" s="557" t="s">
        <v>143</v>
      </c>
      <c r="W20" s="706" t="s">
        <v>186</v>
      </c>
      <c r="X20" s="703" t="s">
        <v>187</v>
      </c>
      <c r="Y20" s="699" t="s">
        <v>188</v>
      </c>
      <c r="Z20" s="697" t="s">
        <v>189</v>
      </c>
      <c r="AA20" s="463"/>
      <c r="AB20" s="463"/>
      <c r="AC20" s="556"/>
      <c r="AD20" s="695" t="s">
        <v>191</v>
      </c>
      <c r="AE20" s="556"/>
      <c r="AF20" s="556"/>
      <c r="AG20" s="556"/>
      <c r="AH20" s="556"/>
      <c r="AI20" s="556"/>
      <c r="AJ20" s="556"/>
      <c r="AK20" s="694"/>
      <c r="AL20" s="508"/>
    </row>
    <row r="21" spans="1:38" s="506" customFormat="1" x14ac:dyDescent="0.35">
      <c r="A21" s="1331" t="s">
        <v>287</v>
      </c>
      <c r="B21" s="522">
        <v>18368</v>
      </c>
      <c r="C21" s="522" t="s">
        <v>295</v>
      </c>
      <c r="D21" s="522" t="s">
        <v>296</v>
      </c>
      <c r="E21" s="522" t="s">
        <v>297</v>
      </c>
      <c r="F21" s="522">
        <v>3</v>
      </c>
      <c r="G21" s="523">
        <v>18368</v>
      </c>
      <c r="H21" s="523" t="s">
        <v>295</v>
      </c>
      <c r="I21" s="523" t="s">
        <v>298</v>
      </c>
      <c r="J21" s="523">
        <v>100089405</v>
      </c>
      <c r="K21" s="523">
        <v>3</v>
      </c>
      <c r="L21" s="519" t="s">
        <v>299</v>
      </c>
      <c r="M21" s="518"/>
      <c r="N21" s="556"/>
      <c r="O21" s="556"/>
      <c r="P21" s="556"/>
      <c r="Q21" s="556"/>
      <c r="R21" s="556" t="s">
        <v>300</v>
      </c>
      <c r="S21" s="556"/>
      <c r="T21" s="710" t="s">
        <v>185</v>
      </c>
      <c r="U21" s="557" t="s">
        <v>142</v>
      </c>
      <c r="V21" s="557" t="s">
        <v>143</v>
      </c>
      <c r="W21" s="556" t="s">
        <v>300</v>
      </c>
      <c r="X21" s="556"/>
      <c r="Y21" s="556"/>
      <c r="Z21" s="556"/>
      <c r="AA21" s="556"/>
      <c r="AB21" s="556"/>
      <c r="AC21" s="556"/>
      <c r="AD21" s="556"/>
      <c r="AE21" s="556"/>
      <c r="AF21" s="556"/>
      <c r="AG21" s="556"/>
      <c r="AH21" s="556"/>
      <c r="AI21" s="556"/>
      <c r="AJ21" s="556"/>
      <c r="AK21" s="694"/>
      <c r="AL21" s="508"/>
    </row>
    <row r="22" spans="1:38" x14ac:dyDescent="0.35">
      <c r="A22" s="1331" t="s">
        <v>301</v>
      </c>
      <c r="B22" s="522">
        <v>4</v>
      </c>
      <c r="C22" s="522" t="s">
        <v>302</v>
      </c>
      <c r="D22" s="522" t="s">
        <v>303</v>
      </c>
      <c r="E22" s="522" t="s">
        <v>304</v>
      </c>
      <c r="F22" s="522">
        <v>3</v>
      </c>
      <c r="G22" s="523">
        <v>4</v>
      </c>
      <c r="H22" s="523" t="s">
        <v>302</v>
      </c>
      <c r="I22" s="523" t="s">
        <v>305</v>
      </c>
      <c r="J22" s="674" t="str">
        <f>HYPERLINK("http://www.ensembl.org/id/ENSGALG00000014117","ENSGALG00000014117")</f>
        <v>ENSGALG00000014117</v>
      </c>
      <c r="K22" s="523">
        <v>3</v>
      </c>
      <c r="L22" s="519"/>
      <c r="M22" s="518"/>
      <c r="N22" s="556"/>
      <c r="O22" s="1332" t="s">
        <v>306</v>
      </c>
      <c r="P22" s="749" t="s">
        <v>307</v>
      </c>
      <c r="Q22" s="1333" t="s">
        <v>308</v>
      </c>
      <c r="R22" s="714" t="s">
        <v>183</v>
      </c>
      <c r="S22" s="556"/>
      <c r="T22" s="711" t="s">
        <v>185</v>
      </c>
      <c r="U22" s="557" t="s">
        <v>142</v>
      </c>
      <c r="V22" s="557" t="s">
        <v>143</v>
      </c>
      <c r="W22" s="706" t="s">
        <v>186</v>
      </c>
      <c r="X22" s="703" t="s">
        <v>187</v>
      </c>
      <c r="Y22" s="699" t="s">
        <v>188</v>
      </c>
      <c r="Z22" s="697" t="s">
        <v>189</v>
      </c>
      <c r="AA22" s="463"/>
      <c r="AB22" s="719" t="s">
        <v>309</v>
      </c>
      <c r="AC22" s="463"/>
      <c r="AD22" s="695" t="s">
        <v>191</v>
      </c>
      <c r="AE22" s="556"/>
      <c r="AF22" s="556"/>
      <c r="AG22" s="556"/>
      <c r="AH22" s="556"/>
      <c r="AI22" s="556"/>
      <c r="AJ22" s="556"/>
      <c r="AK22" s="694"/>
      <c r="AL22" s="508"/>
    </row>
    <row r="23" spans="1:38" x14ac:dyDescent="0.35">
      <c r="A23" s="580" t="s">
        <v>310</v>
      </c>
      <c r="B23" s="585" t="s">
        <v>311</v>
      </c>
      <c r="C23" s="522" t="s">
        <v>312</v>
      </c>
      <c r="D23" s="522" t="s">
        <v>313</v>
      </c>
      <c r="E23" s="522">
        <v>103526080</v>
      </c>
      <c r="F23" s="586">
        <v>4</v>
      </c>
      <c r="G23" s="598" t="s">
        <v>314</v>
      </c>
      <c r="H23" s="523" t="s">
        <v>315</v>
      </c>
      <c r="I23" s="523" t="s">
        <v>285</v>
      </c>
      <c r="J23" s="523">
        <v>103538246</v>
      </c>
      <c r="K23" s="532">
        <v>1</v>
      </c>
      <c r="L23" s="542"/>
      <c r="M23" s="541" t="s">
        <v>316</v>
      </c>
      <c r="N23" s="605"/>
      <c r="O23" s="562"/>
      <c r="P23" s="556"/>
      <c r="Q23" s="563"/>
      <c r="R23" s="715" t="s">
        <v>183</v>
      </c>
      <c r="S23" s="556"/>
      <c r="T23" s="710" t="s">
        <v>185</v>
      </c>
      <c r="U23" s="557" t="s">
        <v>317</v>
      </c>
      <c r="V23" s="557" t="s">
        <v>143</v>
      </c>
      <c r="W23" s="706" t="s">
        <v>186</v>
      </c>
      <c r="X23" s="703" t="s">
        <v>187</v>
      </c>
      <c r="Y23" s="699" t="s">
        <v>188</v>
      </c>
      <c r="Z23" s="697" t="s">
        <v>189</v>
      </c>
      <c r="AA23" s="463"/>
      <c r="AB23" s="719" t="s">
        <v>309</v>
      </c>
      <c r="AC23" s="463"/>
      <c r="AD23" s="695" t="s">
        <v>191</v>
      </c>
      <c r="AE23" s="556"/>
      <c r="AF23" s="556"/>
      <c r="AG23" s="556"/>
      <c r="AH23" s="556"/>
      <c r="AI23" s="556"/>
      <c r="AJ23" s="556"/>
      <c r="AK23" s="694"/>
      <c r="AL23" s="508"/>
    </row>
    <row r="24" spans="1:38" x14ac:dyDescent="0.35">
      <c r="A24" s="580" t="s">
        <v>318</v>
      </c>
      <c r="B24" s="585">
        <v>4</v>
      </c>
      <c r="C24" s="522" t="s">
        <v>319</v>
      </c>
      <c r="D24" s="522" t="s">
        <v>320</v>
      </c>
      <c r="E24" s="692" t="s">
        <v>321</v>
      </c>
      <c r="F24" s="586">
        <v>3</v>
      </c>
      <c r="G24" s="598">
        <v>4</v>
      </c>
      <c r="H24" s="523" t="s">
        <v>319</v>
      </c>
      <c r="I24" s="523" t="s">
        <v>322</v>
      </c>
      <c r="J24" s="674" t="str">
        <f>HYPERLINK("http://www.ensembl.org/id/ENSTGUG00000010982","ENSTGUG00000010982")</f>
        <v>ENSTGUG00000010982</v>
      </c>
      <c r="K24" s="532">
        <v>3</v>
      </c>
      <c r="L24" s="542" t="s">
        <v>323</v>
      </c>
      <c r="M24" s="611" t="s">
        <v>324</v>
      </c>
      <c r="N24" s="605"/>
      <c r="O24" s="752" t="s">
        <v>306</v>
      </c>
      <c r="P24" s="749" t="s">
        <v>307</v>
      </c>
      <c r="Q24" s="748" t="s">
        <v>308</v>
      </c>
      <c r="R24" s="715" t="s">
        <v>183</v>
      </c>
      <c r="S24" s="556"/>
      <c r="T24" s="711" t="s">
        <v>185</v>
      </c>
      <c r="U24" s="557" t="s">
        <v>142</v>
      </c>
      <c r="V24" s="557" t="s">
        <v>143</v>
      </c>
      <c r="W24" s="706" t="s">
        <v>186</v>
      </c>
      <c r="X24" s="703" t="s">
        <v>187</v>
      </c>
      <c r="Y24" s="699" t="s">
        <v>188</v>
      </c>
      <c r="Z24" s="697" t="s">
        <v>189</v>
      </c>
      <c r="AA24" s="463"/>
      <c r="AB24" s="719" t="s">
        <v>309</v>
      </c>
      <c r="AC24" s="463"/>
      <c r="AD24" s="695" t="s">
        <v>191</v>
      </c>
      <c r="AE24" s="556"/>
      <c r="AF24" s="556"/>
      <c r="AG24" s="556"/>
      <c r="AH24" s="556"/>
      <c r="AI24" s="556"/>
      <c r="AJ24" s="556"/>
      <c r="AK24" s="694"/>
      <c r="AL24" s="508"/>
    </row>
    <row r="25" spans="1:38" x14ac:dyDescent="0.35">
      <c r="A25" s="580" t="s">
        <v>325</v>
      </c>
      <c r="B25" s="587"/>
      <c r="C25" s="525"/>
      <c r="D25" s="525"/>
      <c r="E25" s="525" t="s">
        <v>326</v>
      </c>
      <c r="F25" s="588"/>
      <c r="G25" s="599"/>
      <c r="H25" s="526"/>
      <c r="I25" s="526"/>
      <c r="J25" s="526"/>
      <c r="K25" s="533"/>
      <c r="L25" s="612"/>
      <c r="M25" s="613"/>
      <c r="N25" s="605"/>
      <c r="O25" s="562"/>
      <c r="P25" s="556"/>
      <c r="Q25" s="563"/>
      <c r="R25" s="561"/>
      <c r="S25" s="556"/>
      <c r="T25" s="556"/>
      <c r="U25" s="673"/>
      <c r="V25" s="693"/>
      <c r="W25" s="556"/>
      <c r="X25" s="556"/>
      <c r="Y25" s="556"/>
      <c r="Z25" s="556"/>
      <c r="AA25" s="556"/>
      <c r="AB25" s="556"/>
      <c r="AC25" s="556"/>
      <c r="AD25" s="556"/>
      <c r="AE25" s="556"/>
      <c r="AF25" s="556"/>
      <c r="AG25" s="556"/>
      <c r="AH25" s="556"/>
      <c r="AI25" s="556"/>
      <c r="AJ25" s="556"/>
      <c r="AK25" s="694"/>
      <c r="AL25" s="508"/>
    </row>
    <row r="26" spans="1:38" x14ac:dyDescent="0.35">
      <c r="A26" s="580" t="s">
        <v>327</v>
      </c>
      <c r="B26" s="585" t="s">
        <v>314</v>
      </c>
      <c r="C26" s="522" t="s">
        <v>328</v>
      </c>
      <c r="D26" s="522" t="s">
        <v>329</v>
      </c>
      <c r="E26" s="522">
        <v>102569278</v>
      </c>
      <c r="F26" s="586">
        <v>3</v>
      </c>
      <c r="G26" s="585" t="s">
        <v>314</v>
      </c>
      <c r="H26" s="522" t="s">
        <v>328</v>
      </c>
      <c r="I26" s="522" t="s">
        <v>330</v>
      </c>
      <c r="J26" s="522">
        <v>102569046</v>
      </c>
      <c r="K26" s="534">
        <v>3</v>
      </c>
      <c r="L26" s="542" t="s">
        <v>331</v>
      </c>
      <c r="M26" s="611" t="s">
        <v>332</v>
      </c>
      <c r="N26" s="605"/>
      <c r="O26" s="752" t="s">
        <v>306</v>
      </c>
      <c r="P26" s="749" t="s">
        <v>307</v>
      </c>
      <c r="Q26" s="748" t="s">
        <v>308</v>
      </c>
      <c r="R26" s="715" t="s">
        <v>183</v>
      </c>
      <c r="S26" s="712" t="s">
        <v>184</v>
      </c>
      <c r="T26" s="710" t="s">
        <v>185</v>
      </c>
      <c r="U26" s="557" t="s">
        <v>142</v>
      </c>
      <c r="V26" s="557" t="s">
        <v>143</v>
      </c>
      <c r="W26" s="706" t="s">
        <v>186</v>
      </c>
      <c r="X26" s="703" t="s">
        <v>187</v>
      </c>
      <c r="Y26" s="699" t="s">
        <v>188</v>
      </c>
      <c r="Z26" s="697" t="s">
        <v>189</v>
      </c>
      <c r="AA26" s="720" t="s">
        <v>333</v>
      </c>
      <c r="AB26" s="719" t="s">
        <v>334</v>
      </c>
      <c r="AC26" s="463"/>
      <c r="AD26" s="695" t="s">
        <v>191</v>
      </c>
      <c r="AE26" s="556"/>
      <c r="AF26" s="556"/>
      <c r="AG26" s="556"/>
      <c r="AH26" s="556"/>
      <c r="AI26" s="556"/>
      <c r="AJ26" s="556"/>
      <c r="AK26" s="694"/>
      <c r="AL26" s="508"/>
    </row>
    <row r="27" spans="1:38" x14ac:dyDescent="0.35">
      <c r="A27" s="580" t="s">
        <v>335</v>
      </c>
      <c r="B27" s="585" t="s">
        <v>336</v>
      </c>
      <c r="C27" s="522" t="s">
        <v>337</v>
      </c>
      <c r="D27" s="23" t="s">
        <v>338</v>
      </c>
      <c r="E27" s="23" t="s">
        <v>339</v>
      </c>
      <c r="F27" s="586">
        <v>3</v>
      </c>
      <c r="G27" s="598" t="s">
        <v>336</v>
      </c>
      <c r="H27" s="523" t="s">
        <v>337</v>
      </c>
      <c r="I27" s="523" t="s">
        <v>340</v>
      </c>
      <c r="J27" s="523" t="s">
        <v>339</v>
      </c>
      <c r="K27" s="532">
        <v>3</v>
      </c>
      <c r="L27" s="542" t="s">
        <v>341</v>
      </c>
      <c r="M27" s="541" t="s">
        <v>342</v>
      </c>
      <c r="N27" s="605"/>
      <c r="O27" s="752" t="s">
        <v>306</v>
      </c>
      <c r="P27" s="749" t="s">
        <v>307</v>
      </c>
      <c r="Q27" s="748" t="s">
        <v>308</v>
      </c>
      <c r="R27" s="715" t="s">
        <v>183</v>
      </c>
      <c r="S27" s="712" t="s">
        <v>184</v>
      </c>
      <c r="T27" s="710" t="s">
        <v>185</v>
      </c>
      <c r="U27" s="557" t="s">
        <v>142</v>
      </c>
      <c r="V27" s="557" t="s">
        <v>143</v>
      </c>
      <c r="W27" s="706" t="s">
        <v>186</v>
      </c>
      <c r="X27" s="703" t="s">
        <v>187</v>
      </c>
      <c r="Y27" s="699" t="s">
        <v>188</v>
      </c>
      <c r="Z27" s="697" t="s">
        <v>189</v>
      </c>
      <c r="AA27" s="720" t="s">
        <v>333</v>
      </c>
      <c r="AB27" s="719" t="s">
        <v>334</v>
      </c>
      <c r="AC27" s="463"/>
      <c r="AD27" s="695" t="s">
        <v>191</v>
      </c>
      <c r="AE27" s="556"/>
      <c r="AF27" s="556"/>
      <c r="AG27" s="556"/>
      <c r="AH27" s="556"/>
      <c r="AI27" s="556"/>
      <c r="AJ27" s="556"/>
      <c r="AK27" s="694"/>
      <c r="AL27" s="508"/>
    </row>
    <row r="28" spans="1:38" ht="15" thickBot="1" x14ac:dyDescent="0.4">
      <c r="A28" s="579" t="s">
        <v>343</v>
      </c>
      <c r="B28" s="585">
        <v>1</v>
      </c>
      <c r="C28" s="522" t="s">
        <v>344</v>
      </c>
      <c r="D28" s="522" t="s">
        <v>345</v>
      </c>
      <c r="E28" s="522">
        <v>100485685</v>
      </c>
      <c r="F28" s="586">
        <v>3</v>
      </c>
      <c r="G28" s="598">
        <v>1</v>
      </c>
      <c r="H28" s="523" t="s">
        <v>344</v>
      </c>
      <c r="I28" s="523" t="s">
        <v>346</v>
      </c>
      <c r="J28" s="523">
        <v>100038191</v>
      </c>
      <c r="K28" s="532">
        <v>3</v>
      </c>
      <c r="L28" s="542" t="s">
        <v>347</v>
      </c>
      <c r="M28" s="611" t="s">
        <v>348</v>
      </c>
      <c r="N28" s="605"/>
      <c r="O28" s="752" t="s">
        <v>306</v>
      </c>
      <c r="P28" s="750" t="s">
        <v>307</v>
      </c>
      <c r="Q28" s="747" t="s">
        <v>308</v>
      </c>
      <c r="R28" s="716" t="s">
        <v>183</v>
      </c>
      <c r="S28" s="713" t="s">
        <v>184</v>
      </c>
      <c r="T28" s="558"/>
      <c r="U28" s="557" t="s">
        <v>142</v>
      </c>
      <c r="V28" s="557" t="s">
        <v>143</v>
      </c>
      <c r="W28" s="707" t="s">
        <v>186</v>
      </c>
      <c r="X28" s="704" t="s">
        <v>187</v>
      </c>
      <c r="Y28" s="701" t="s">
        <v>349</v>
      </c>
      <c r="Z28" s="558" t="s">
        <v>350</v>
      </c>
      <c r="AA28" s="558"/>
      <c r="AB28" s="558"/>
      <c r="AC28" s="558" t="s">
        <v>351</v>
      </c>
      <c r="AD28" s="558" t="s">
        <v>352</v>
      </c>
      <c r="AE28" s="558"/>
      <c r="AF28" s="558"/>
      <c r="AG28" s="558"/>
      <c r="AH28" s="558"/>
      <c r="AI28" s="558"/>
      <c r="AJ28" s="558"/>
      <c r="AK28" s="694"/>
      <c r="AL28" s="508"/>
    </row>
    <row r="29" spans="1:38" ht="15" thickBot="1" x14ac:dyDescent="0.4">
      <c r="A29" s="580" t="s">
        <v>353</v>
      </c>
      <c r="B29" s="585" t="s">
        <v>354</v>
      </c>
      <c r="C29" s="522" t="s">
        <v>355</v>
      </c>
      <c r="D29" s="522" t="s">
        <v>356</v>
      </c>
      <c r="E29" s="522" t="s">
        <v>357</v>
      </c>
      <c r="F29" s="586">
        <v>4</v>
      </c>
      <c r="G29" s="585" t="s">
        <v>354</v>
      </c>
      <c r="H29" s="522" t="s">
        <v>355</v>
      </c>
      <c r="I29" s="522" t="s">
        <v>358</v>
      </c>
      <c r="J29" s="522" t="s">
        <v>359</v>
      </c>
      <c r="K29" s="532">
        <v>3</v>
      </c>
      <c r="L29" s="542" t="s">
        <v>360</v>
      </c>
      <c r="M29" s="611" t="s">
        <v>361</v>
      </c>
      <c r="N29" s="605"/>
      <c r="O29" s="729" t="s">
        <v>362</v>
      </c>
      <c r="P29" s="732" t="s">
        <v>363</v>
      </c>
      <c r="Q29" s="735" t="s">
        <v>364</v>
      </c>
      <c r="R29" s="738" t="s">
        <v>365</v>
      </c>
      <c r="S29" s="741" t="s">
        <v>366</v>
      </c>
      <c r="T29" s="560"/>
      <c r="U29" s="561"/>
      <c r="V29" s="568" t="s">
        <v>143</v>
      </c>
      <c r="W29" s="706" t="s">
        <v>186</v>
      </c>
      <c r="X29" s="556"/>
      <c r="Y29" s="699" t="s">
        <v>367</v>
      </c>
      <c r="Z29" s="566"/>
      <c r="AA29" s="569"/>
      <c r="AB29" s="754" t="s">
        <v>368</v>
      </c>
      <c r="AC29" s="755" t="s">
        <v>369</v>
      </c>
      <c r="AD29" s="567"/>
      <c r="AE29" s="570" t="s">
        <v>142</v>
      </c>
      <c r="AF29" s="763" t="s">
        <v>370</v>
      </c>
      <c r="AG29" s="767" t="s">
        <v>371</v>
      </c>
      <c r="AH29" s="771" t="s">
        <v>372</v>
      </c>
      <c r="AI29" s="775" t="s">
        <v>373</v>
      </c>
      <c r="AJ29" s="779" t="s">
        <v>374</v>
      </c>
      <c r="AK29" s="506"/>
      <c r="AL29" s="508"/>
    </row>
    <row r="30" spans="1:38" s="1352" customFormat="1" x14ac:dyDescent="0.35">
      <c r="A30" s="580" t="s">
        <v>375</v>
      </c>
      <c r="B30" s="585">
        <v>9</v>
      </c>
      <c r="C30" s="522" t="s">
        <v>376</v>
      </c>
      <c r="D30" s="522" t="s">
        <v>377</v>
      </c>
      <c r="E30" s="522" t="s">
        <v>378</v>
      </c>
      <c r="F30" s="586">
        <v>4</v>
      </c>
      <c r="G30" s="585">
        <v>9</v>
      </c>
      <c r="H30" s="522" t="s">
        <v>376</v>
      </c>
      <c r="I30" s="522" t="s">
        <v>379</v>
      </c>
      <c r="J30" s="522" t="s">
        <v>380</v>
      </c>
      <c r="K30" s="586">
        <v>3</v>
      </c>
      <c r="L30" s="542" t="s">
        <v>381</v>
      </c>
      <c r="M30" s="611" t="s">
        <v>382</v>
      </c>
      <c r="N30" s="605"/>
      <c r="O30" s="1360" t="s">
        <v>383</v>
      </c>
      <c r="P30" s="1354" t="s">
        <v>384</v>
      </c>
      <c r="Q30" s="735" t="s">
        <v>364</v>
      </c>
      <c r="R30" s="738" t="s">
        <v>365</v>
      </c>
      <c r="S30" s="741" t="s">
        <v>366</v>
      </c>
      <c r="T30" s="1355"/>
      <c r="U30" s="1359"/>
      <c r="V30" s="568" t="s">
        <v>143</v>
      </c>
      <c r="W30" s="706" t="s">
        <v>186</v>
      </c>
      <c r="X30" s="556" t="s">
        <v>385</v>
      </c>
      <c r="Y30" s="1361" t="s">
        <v>386</v>
      </c>
      <c r="Z30" s="566" t="s">
        <v>387</v>
      </c>
      <c r="AA30" s="728" t="s">
        <v>388</v>
      </c>
      <c r="AB30" s="1356" t="s">
        <v>368</v>
      </c>
      <c r="AC30" s="1357" t="s">
        <v>389</v>
      </c>
      <c r="AD30" s="571"/>
      <c r="AE30" s="1358" t="s">
        <v>142</v>
      </c>
      <c r="AF30" s="763" t="s">
        <v>370</v>
      </c>
      <c r="AG30" s="767" t="s">
        <v>371</v>
      </c>
      <c r="AH30" s="771" t="s">
        <v>390</v>
      </c>
      <c r="AI30" s="775" t="s">
        <v>373</v>
      </c>
      <c r="AJ30" s="779" t="s">
        <v>374</v>
      </c>
      <c r="AK30" s="506"/>
      <c r="AL30" s="508"/>
    </row>
    <row r="31" spans="1:38" ht="15" thickBot="1" x14ac:dyDescent="0.4">
      <c r="A31" s="580" t="s">
        <v>391</v>
      </c>
      <c r="B31" s="585">
        <v>9</v>
      </c>
      <c r="C31" s="522" t="s">
        <v>392</v>
      </c>
      <c r="D31" s="522" t="s">
        <v>393</v>
      </c>
      <c r="E31" s="522" t="s">
        <v>394</v>
      </c>
      <c r="F31" s="586">
        <v>3</v>
      </c>
      <c r="G31" s="598">
        <v>9</v>
      </c>
      <c r="H31" s="522" t="s">
        <v>395</v>
      </c>
      <c r="I31" s="523" t="s">
        <v>396</v>
      </c>
      <c r="J31" s="522" t="s">
        <v>397</v>
      </c>
      <c r="K31" s="532">
        <v>3</v>
      </c>
      <c r="L31" s="542" t="s">
        <v>398</v>
      </c>
      <c r="M31" s="543"/>
      <c r="N31" s="605"/>
      <c r="O31" s="730" t="s">
        <v>362</v>
      </c>
      <c r="P31" s="733" t="s">
        <v>363</v>
      </c>
      <c r="Q31" s="736" t="s">
        <v>364</v>
      </c>
      <c r="R31" s="739" t="s">
        <v>365</v>
      </c>
      <c r="S31" s="742" t="s">
        <v>366</v>
      </c>
      <c r="T31" s="563"/>
      <c r="U31" s="561"/>
      <c r="V31" s="568" t="s">
        <v>143</v>
      </c>
      <c r="W31" s="706" t="s">
        <v>186</v>
      </c>
      <c r="X31" s="556"/>
      <c r="Y31" s="699" t="s">
        <v>399</v>
      </c>
      <c r="Z31" s="566"/>
      <c r="AA31" s="562"/>
      <c r="AB31" s="721" t="s">
        <v>368</v>
      </c>
      <c r="AC31" s="724" t="s">
        <v>369</v>
      </c>
      <c r="AD31" s="558"/>
      <c r="AE31" s="757" t="s">
        <v>142</v>
      </c>
      <c r="AF31" s="764" t="s">
        <v>370</v>
      </c>
      <c r="AG31" s="768" t="s">
        <v>371</v>
      </c>
      <c r="AH31" s="772" t="s">
        <v>372</v>
      </c>
      <c r="AI31" s="776" t="s">
        <v>373</v>
      </c>
      <c r="AJ31" s="780" t="s">
        <v>374</v>
      </c>
      <c r="AK31" s="506"/>
      <c r="AL31" s="508"/>
    </row>
    <row r="32" spans="1:38" ht="15" thickBot="1" x14ac:dyDescent="0.4">
      <c r="A32" s="581" t="s">
        <v>400</v>
      </c>
      <c r="B32" s="585">
        <v>5</v>
      </c>
      <c r="C32" s="522" t="s">
        <v>401</v>
      </c>
      <c r="D32" s="522" t="s">
        <v>402</v>
      </c>
      <c r="E32" s="692" t="s">
        <v>403</v>
      </c>
      <c r="F32" s="586">
        <v>4</v>
      </c>
      <c r="G32" s="600"/>
      <c r="H32" s="527"/>
      <c r="I32" s="527"/>
      <c r="J32" s="528"/>
      <c r="K32" s="535"/>
      <c r="L32" s="542" t="s">
        <v>404</v>
      </c>
      <c r="M32" s="543"/>
      <c r="N32" s="605"/>
      <c r="O32" s="564"/>
      <c r="P32" s="556"/>
      <c r="Q32" s="556"/>
      <c r="R32" s="556"/>
      <c r="S32" s="556"/>
      <c r="T32" s="563"/>
      <c r="U32" s="561"/>
      <c r="V32" s="568"/>
      <c r="W32" s="556"/>
      <c r="X32" s="556"/>
      <c r="Y32" s="556"/>
      <c r="Z32" s="566"/>
      <c r="AA32" s="728" t="s">
        <v>405</v>
      </c>
      <c r="AB32" s="722" t="s">
        <v>406</v>
      </c>
      <c r="AC32" s="756" t="s">
        <v>407</v>
      </c>
      <c r="AD32" s="783" t="s">
        <v>408</v>
      </c>
      <c r="AE32" s="759" t="s">
        <v>142</v>
      </c>
      <c r="AF32" s="760" t="s">
        <v>409</v>
      </c>
      <c r="AG32" s="761" t="s">
        <v>410</v>
      </c>
      <c r="AH32" s="760" t="s">
        <v>411</v>
      </c>
      <c r="AI32" s="760" t="s">
        <v>412</v>
      </c>
      <c r="AJ32" s="762" t="s">
        <v>413</v>
      </c>
      <c r="AK32" s="506"/>
      <c r="AL32" s="508"/>
    </row>
    <row r="33" spans="1:72" x14ac:dyDescent="0.35">
      <c r="A33" s="579" t="s">
        <v>400</v>
      </c>
      <c r="B33" s="589"/>
      <c r="C33" s="523"/>
      <c r="D33" s="523"/>
      <c r="E33" s="523"/>
      <c r="F33" s="590"/>
      <c r="G33" s="598">
        <v>8</v>
      </c>
      <c r="H33" s="522" t="s">
        <v>414</v>
      </c>
      <c r="I33" s="522" t="s">
        <v>415</v>
      </c>
      <c r="J33" s="674" t="str">
        <f>HYPERLINK("http://www.ensembl.org/id/ENSDARG00000058567","ENSDARG00000058567")</f>
        <v>ENSDARG00000058567</v>
      </c>
      <c r="K33" s="532">
        <v>3</v>
      </c>
      <c r="L33" s="540"/>
      <c r="M33" s="541" t="s">
        <v>416</v>
      </c>
      <c r="N33" s="605"/>
      <c r="O33" s="730" t="s">
        <v>362</v>
      </c>
      <c r="P33" s="733" t="s">
        <v>363</v>
      </c>
      <c r="Q33" s="556"/>
      <c r="R33" s="739" t="s">
        <v>365</v>
      </c>
      <c r="S33" s="742" t="s">
        <v>366</v>
      </c>
      <c r="T33" s="744" t="s">
        <v>417</v>
      </c>
      <c r="U33" s="561"/>
      <c r="V33" s="568" t="s">
        <v>143</v>
      </c>
      <c r="W33" s="706" t="s">
        <v>186</v>
      </c>
      <c r="X33" s="556"/>
      <c r="Y33" s="699" t="s">
        <v>418</v>
      </c>
      <c r="Z33" s="566"/>
      <c r="AA33" s="728" t="s">
        <v>419</v>
      </c>
      <c r="AB33" s="721" t="s">
        <v>368</v>
      </c>
      <c r="AC33" s="725" t="s">
        <v>420</v>
      </c>
      <c r="AD33" s="572"/>
      <c r="AE33" s="758"/>
      <c r="AF33" s="765" t="s">
        <v>370</v>
      </c>
      <c r="AG33" s="769" t="s">
        <v>371</v>
      </c>
      <c r="AH33" s="773" t="s">
        <v>372</v>
      </c>
      <c r="AI33" s="777" t="s">
        <v>421</v>
      </c>
      <c r="AJ33" s="781" t="s">
        <v>422</v>
      </c>
      <c r="AK33" s="506"/>
      <c r="AL33" s="508"/>
      <c r="AM33" s="1418"/>
      <c r="AN33" s="1418"/>
      <c r="AO33" s="1418"/>
      <c r="AP33" s="1418"/>
      <c r="AQ33" s="1418"/>
      <c r="AR33" s="1418"/>
      <c r="AS33" s="1418"/>
      <c r="AT33" s="1418"/>
      <c r="AU33" s="1418"/>
      <c r="AV33" s="1418"/>
      <c r="AW33" s="1418"/>
      <c r="AX33" s="1418"/>
      <c r="AY33" s="1418"/>
      <c r="AZ33" s="1418"/>
      <c r="BA33" s="1418"/>
      <c r="BB33" s="1418"/>
      <c r="BC33" s="1418"/>
      <c r="BD33" s="1418"/>
      <c r="BE33" s="1418"/>
      <c r="BF33" s="1418"/>
      <c r="BG33" s="1418"/>
      <c r="BH33" s="1418"/>
      <c r="BI33" s="1418"/>
      <c r="BJ33" s="1418"/>
      <c r="BK33" s="1418"/>
      <c r="BL33" s="1418"/>
      <c r="BM33" s="1418"/>
      <c r="BN33" s="1418"/>
      <c r="BO33" s="1418"/>
      <c r="BP33" s="1418"/>
      <c r="BQ33" s="1418"/>
      <c r="BR33" s="1418"/>
      <c r="BS33" s="1418"/>
      <c r="BT33" s="1418"/>
    </row>
    <row r="34" spans="1:72" x14ac:dyDescent="0.35">
      <c r="A34" s="580" t="s">
        <v>423</v>
      </c>
      <c r="B34" s="585" t="s">
        <v>424</v>
      </c>
      <c r="C34" s="522" t="s">
        <v>425</v>
      </c>
      <c r="D34" s="522" t="s">
        <v>426</v>
      </c>
      <c r="E34" s="692" t="s">
        <v>427</v>
      </c>
      <c r="F34" s="586">
        <v>4</v>
      </c>
      <c r="G34" s="598" t="s">
        <v>424</v>
      </c>
      <c r="H34" s="522" t="s">
        <v>428</v>
      </c>
      <c r="I34" s="523" t="s">
        <v>429</v>
      </c>
      <c r="J34" s="674" t="str">
        <f>HYPERLINK("http://www.ensembl.org/id/ENSONIG00000015218","ENSONIG00000015218")</f>
        <v>ENSONIG00000015218</v>
      </c>
      <c r="K34" s="532">
        <v>3</v>
      </c>
      <c r="L34" s="540"/>
      <c r="M34" s="541" t="s">
        <v>430</v>
      </c>
      <c r="N34" s="605"/>
      <c r="O34" s="730" t="s">
        <v>362</v>
      </c>
      <c r="P34" s="733" t="s">
        <v>363</v>
      </c>
      <c r="Q34" s="736" t="s">
        <v>364</v>
      </c>
      <c r="R34" s="739" t="s">
        <v>365</v>
      </c>
      <c r="S34" s="742" t="s">
        <v>366</v>
      </c>
      <c r="T34" s="563"/>
      <c r="U34" s="561"/>
      <c r="V34" s="568" t="s">
        <v>143</v>
      </c>
      <c r="W34" s="706" t="s">
        <v>186</v>
      </c>
      <c r="X34" s="556"/>
      <c r="Y34" s="699" t="s">
        <v>399</v>
      </c>
      <c r="Z34" s="566"/>
      <c r="AA34" s="562"/>
      <c r="AB34" s="721" t="s">
        <v>368</v>
      </c>
      <c r="AC34" s="724" t="s">
        <v>369</v>
      </c>
      <c r="AD34" s="556"/>
      <c r="AE34" s="557" t="s">
        <v>142</v>
      </c>
      <c r="AF34" s="766" t="s">
        <v>370</v>
      </c>
      <c r="AG34" s="770" t="s">
        <v>371</v>
      </c>
      <c r="AH34" s="774" t="s">
        <v>372</v>
      </c>
      <c r="AI34" s="778" t="s">
        <v>421</v>
      </c>
      <c r="AJ34" s="782" t="s">
        <v>422</v>
      </c>
      <c r="AK34" s="506"/>
      <c r="AL34" s="508"/>
      <c r="AM34" s="1418"/>
      <c r="AN34" s="1418"/>
      <c r="AO34" s="1418"/>
      <c r="AP34" s="1418"/>
      <c r="AQ34" s="1418"/>
      <c r="AR34" s="1418"/>
      <c r="AS34" s="1418"/>
      <c r="AT34" s="1418"/>
      <c r="AU34" s="1418"/>
      <c r="AV34" s="1418"/>
      <c r="AW34" s="1418"/>
      <c r="AX34" s="1418"/>
      <c r="AY34" s="1418"/>
      <c r="AZ34" s="1418"/>
      <c r="BA34" s="1418"/>
      <c r="BB34" s="1418"/>
      <c r="BC34" s="1418"/>
      <c r="BD34" s="1418"/>
      <c r="BE34" s="1418"/>
      <c r="BF34" s="1418"/>
      <c r="BG34" s="1418"/>
      <c r="BH34" s="1418"/>
      <c r="BI34" s="1418"/>
      <c r="BJ34" s="1418"/>
      <c r="BK34" s="1418"/>
      <c r="BL34" s="1418"/>
      <c r="BM34" s="1418"/>
      <c r="BN34" s="1418"/>
      <c r="BO34" s="1418"/>
      <c r="BP34" s="1418"/>
      <c r="BQ34" s="1418"/>
      <c r="BR34" s="1418"/>
      <c r="BS34" s="1418"/>
      <c r="BT34" s="1418"/>
    </row>
    <row r="35" spans="1:72" ht="15" thickBot="1" x14ac:dyDescent="0.4">
      <c r="A35" s="580" t="s">
        <v>431</v>
      </c>
      <c r="B35" s="585" t="s">
        <v>432</v>
      </c>
      <c r="C35" s="522" t="s">
        <v>279</v>
      </c>
      <c r="D35" s="522" t="s">
        <v>433</v>
      </c>
      <c r="E35" s="522" t="s">
        <v>434</v>
      </c>
      <c r="F35" s="586">
        <v>4</v>
      </c>
      <c r="G35" s="598" t="s">
        <v>432</v>
      </c>
      <c r="H35" s="523" t="s">
        <v>279</v>
      </c>
      <c r="I35" s="522" t="s">
        <v>435</v>
      </c>
      <c r="J35" s="522" t="s">
        <v>436</v>
      </c>
      <c r="K35" s="532">
        <v>3</v>
      </c>
      <c r="L35" s="553"/>
      <c r="M35" s="543"/>
      <c r="N35" s="605"/>
      <c r="O35" s="731" t="s">
        <v>362</v>
      </c>
      <c r="P35" s="734" t="s">
        <v>363</v>
      </c>
      <c r="Q35" s="737" t="s">
        <v>364</v>
      </c>
      <c r="R35" s="740" t="s">
        <v>365</v>
      </c>
      <c r="S35" s="743" t="s">
        <v>366</v>
      </c>
      <c r="T35" s="745" t="s">
        <v>437</v>
      </c>
      <c r="U35" s="561"/>
      <c r="V35" s="568" t="s">
        <v>143</v>
      </c>
      <c r="W35" s="706" t="s">
        <v>186</v>
      </c>
      <c r="X35" s="556"/>
      <c r="Y35" s="699" t="s">
        <v>438</v>
      </c>
      <c r="Z35" s="566"/>
      <c r="AA35" s="562"/>
      <c r="AB35" s="721" t="s">
        <v>368</v>
      </c>
      <c r="AC35" s="724" t="s">
        <v>369</v>
      </c>
      <c r="AD35" s="556"/>
      <c r="AE35" s="557" t="s">
        <v>142</v>
      </c>
      <c r="AF35" s="766" t="s">
        <v>370</v>
      </c>
      <c r="AG35" s="770" t="s">
        <v>371</v>
      </c>
      <c r="AH35" s="774" t="s">
        <v>372</v>
      </c>
      <c r="AI35" s="778" t="s">
        <v>421</v>
      </c>
      <c r="AJ35" s="782" t="s">
        <v>422</v>
      </c>
      <c r="AK35" s="506"/>
      <c r="AL35" s="508"/>
      <c r="AM35" s="1418"/>
      <c r="AN35" s="1418"/>
      <c r="AO35" s="1418"/>
      <c r="AP35" s="1418"/>
      <c r="AQ35" s="1418"/>
      <c r="AR35" s="1418"/>
      <c r="AS35" s="1418"/>
      <c r="AT35" s="1418"/>
      <c r="AU35" s="1418"/>
      <c r="AV35" s="1418"/>
      <c r="AW35" s="1418"/>
      <c r="AX35" s="1418"/>
      <c r="AY35" s="1418"/>
      <c r="AZ35" s="1418"/>
      <c r="BA35" s="1418"/>
      <c r="BB35" s="1418"/>
      <c r="BC35" s="1418"/>
      <c r="BD35" s="1418"/>
      <c r="BE35" s="1418"/>
      <c r="BF35" s="1418"/>
      <c r="BG35" s="1418"/>
      <c r="BH35" s="1418"/>
      <c r="BI35" s="1418"/>
      <c r="BJ35" s="1418"/>
      <c r="BK35" s="1418"/>
      <c r="BL35" s="1418"/>
      <c r="BM35" s="1418"/>
      <c r="BN35" s="1418"/>
      <c r="BO35" s="1418"/>
      <c r="BP35" s="1418"/>
      <c r="BQ35" s="1418"/>
      <c r="BR35" s="1418"/>
      <c r="BS35" s="1418"/>
      <c r="BT35" s="1418"/>
    </row>
    <row r="36" spans="1:72" ht="15" thickBot="1" x14ac:dyDescent="0.4">
      <c r="A36" s="580" t="s">
        <v>439</v>
      </c>
      <c r="B36" s="585" t="s">
        <v>440</v>
      </c>
      <c r="C36" s="522" t="s">
        <v>441</v>
      </c>
      <c r="D36" s="522" t="s">
        <v>442</v>
      </c>
      <c r="E36" s="522" t="s">
        <v>443</v>
      </c>
      <c r="F36" s="586">
        <v>3</v>
      </c>
      <c r="G36" s="598" t="s">
        <v>440</v>
      </c>
      <c r="H36" s="522" t="s">
        <v>441</v>
      </c>
      <c r="I36" s="523" t="s">
        <v>444</v>
      </c>
      <c r="J36" s="522" t="s">
        <v>445</v>
      </c>
      <c r="K36" s="532">
        <v>3</v>
      </c>
      <c r="L36" s="542" t="s">
        <v>446</v>
      </c>
      <c r="M36" s="541" t="s">
        <v>447</v>
      </c>
      <c r="N36" s="561"/>
      <c r="O36" s="571"/>
      <c r="P36" s="571"/>
      <c r="Q36" s="571"/>
      <c r="R36" s="572"/>
      <c r="S36" s="572"/>
      <c r="T36" s="572"/>
      <c r="U36" s="556"/>
      <c r="V36" s="566"/>
      <c r="W36" s="556"/>
      <c r="X36" s="556"/>
      <c r="Y36" s="699" t="s">
        <v>399</v>
      </c>
      <c r="Z36" s="698" t="s">
        <v>189</v>
      </c>
      <c r="AA36" s="727" t="s">
        <v>405</v>
      </c>
      <c r="AB36" s="723" t="s">
        <v>368</v>
      </c>
      <c r="AC36" s="726" t="s">
        <v>407</v>
      </c>
      <c r="AD36" s="784" t="s">
        <v>408</v>
      </c>
      <c r="AE36" s="573" t="s">
        <v>142</v>
      </c>
      <c r="AF36" s="573" t="s">
        <v>143</v>
      </c>
      <c r="AG36" s="785" t="s">
        <v>409</v>
      </c>
      <c r="AH36" s="786" t="s">
        <v>448</v>
      </c>
      <c r="AI36" s="786" t="s">
        <v>449</v>
      </c>
      <c r="AJ36" s="715" t="s">
        <v>183</v>
      </c>
      <c r="AK36" s="506"/>
      <c r="AL36" s="508"/>
      <c r="AM36" s="1418"/>
      <c r="AN36" s="1418"/>
      <c r="AO36" s="1418"/>
      <c r="AP36" s="1418"/>
      <c r="AQ36" s="1418"/>
      <c r="AR36" s="1418"/>
      <c r="AS36" s="1418"/>
      <c r="AT36" s="1418"/>
      <c r="AU36" s="1418"/>
      <c r="AV36" s="1418"/>
      <c r="AW36" s="1418"/>
      <c r="AX36" s="1418"/>
      <c r="AY36" s="1418"/>
      <c r="AZ36" s="1418"/>
      <c r="BA36" s="1418"/>
      <c r="BB36" s="1418"/>
      <c r="BC36" s="1418"/>
      <c r="BD36" s="1418"/>
      <c r="BE36" s="1418"/>
      <c r="BF36" s="1418"/>
      <c r="BG36" s="1418"/>
      <c r="BH36" s="1418"/>
      <c r="BI36" s="1418"/>
      <c r="BJ36" s="1418"/>
      <c r="BK36" s="1418"/>
      <c r="BL36" s="1418"/>
      <c r="BM36" s="1418"/>
      <c r="BN36" s="1418"/>
      <c r="BO36" s="1418"/>
      <c r="BP36" s="1418"/>
      <c r="BQ36" s="1418"/>
      <c r="BR36" s="1418"/>
      <c r="BS36" s="1418"/>
      <c r="BT36" s="1418"/>
    </row>
    <row r="37" spans="1:72" x14ac:dyDescent="0.35">
      <c r="A37" s="580" t="s">
        <v>450</v>
      </c>
      <c r="B37" s="585" t="s">
        <v>314</v>
      </c>
      <c r="C37" s="522" t="s">
        <v>451</v>
      </c>
      <c r="D37" s="522" t="s">
        <v>452</v>
      </c>
      <c r="E37" s="522" t="s">
        <v>453</v>
      </c>
      <c r="F37" s="586">
        <v>4</v>
      </c>
      <c r="G37" s="598" t="s">
        <v>314</v>
      </c>
      <c r="H37" s="522" t="s">
        <v>451</v>
      </c>
      <c r="I37" s="523" t="s">
        <v>454</v>
      </c>
      <c r="J37" s="522" t="s">
        <v>455</v>
      </c>
      <c r="K37" s="532">
        <v>3</v>
      </c>
      <c r="L37" s="542" t="s">
        <v>456</v>
      </c>
      <c r="M37" s="541" t="s">
        <v>457</v>
      </c>
      <c r="N37" s="605"/>
      <c r="O37" s="559" t="s">
        <v>300</v>
      </c>
      <c r="P37" s="567"/>
      <c r="Q37" s="746" t="s">
        <v>308</v>
      </c>
      <c r="R37" s="715" t="s">
        <v>183</v>
      </c>
      <c r="S37" s="712" t="s">
        <v>184</v>
      </c>
      <c r="T37" s="556"/>
      <c r="U37" s="557" t="s">
        <v>142</v>
      </c>
      <c r="V37" s="557" t="s">
        <v>143</v>
      </c>
      <c r="W37" s="708" t="s">
        <v>186</v>
      </c>
      <c r="X37" s="705" t="s">
        <v>187</v>
      </c>
      <c r="Y37" s="700" t="s">
        <v>188</v>
      </c>
      <c r="Z37" s="572" t="s">
        <v>300</v>
      </c>
      <c r="AA37" s="572"/>
      <c r="AB37" s="572"/>
      <c r="AC37" s="572"/>
      <c r="AD37" s="572"/>
      <c r="AE37" s="572"/>
      <c r="AF37" s="572"/>
      <c r="AG37" s="572"/>
      <c r="AH37" s="572"/>
      <c r="AI37" s="572"/>
      <c r="AJ37" s="572"/>
      <c r="AK37" s="694"/>
      <c r="AL37" s="508"/>
      <c r="AM37" s="1418"/>
      <c r="AN37" s="1418"/>
      <c r="AO37" s="1418"/>
      <c r="AP37" s="1418"/>
      <c r="AQ37" s="1418"/>
      <c r="AR37" s="1418"/>
      <c r="AS37" s="1418"/>
      <c r="AT37" s="1418"/>
      <c r="AU37" s="1418"/>
      <c r="AV37" s="1418"/>
      <c r="AW37" s="1418"/>
      <c r="AX37" s="1418"/>
      <c r="AY37" s="1418"/>
      <c r="AZ37" s="1418"/>
      <c r="BA37" s="1418"/>
      <c r="BB37" s="1418"/>
      <c r="BC37" s="1418"/>
      <c r="BD37" s="1418"/>
      <c r="BE37" s="1418"/>
      <c r="BF37" s="1418"/>
      <c r="BG37" s="1418"/>
      <c r="BH37" s="1418"/>
      <c r="BI37" s="1418"/>
      <c r="BJ37" s="1418"/>
      <c r="BK37" s="1418"/>
      <c r="BL37" s="1418"/>
      <c r="BM37" s="1418"/>
      <c r="BN37" s="1418"/>
      <c r="BO37" s="1418"/>
      <c r="BP37" s="1418"/>
      <c r="BQ37" s="1418"/>
      <c r="BR37" s="1418"/>
      <c r="BS37" s="1418"/>
      <c r="BT37" s="1418"/>
    </row>
    <row r="38" spans="1:72" ht="15" thickBot="1" x14ac:dyDescent="0.4">
      <c r="A38" s="580" t="s">
        <v>458</v>
      </c>
      <c r="B38" s="585" t="s">
        <v>459</v>
      </c>
      <c r="C38" s="522" t="s">
        <v>460</v>
      </c>
      <c r="D38" s="522" t="s">
        <v>461</v>
      </c>
      <c r="E38" s="522">
        <v>103181497</v>
      </c>
      <c r="F38" s="586">
        <v>3</v>
      </c>
      <c r="G38" s="598" t="s">
        <v>459</v>
      </c>
      <c r="H38" s="522" t="s">
        <v>460</v>
      </c>
      <c r="I38" s="523" t="s">
        <v>462</v>
      </c>
      <c r="J38" s="523">
        <v>102181495</v>
      </c>
      <c r="K38" s="532">
        <v>5</v>
      </c>
      <c r="L38" s="542" t="s">
        <v>463</v>
      </c>
      <c r="M38" s="611" t="s">
        <v>464</v>
      </c>
      <c r="N38" s="606"/>
      <c r="O38" s="753" t="s">
        <v>306</v>
      </c>
      <c r="P38" s="751" t="s">
        <v>307</v>
      </c>
      <c r="Q38" s="747" t="s">
        <v>308</v>
      </c>
      <c r="R38" s="715" t="s">
        <v>183</v>
      </c>
      <c r="S38" s="712" t="s">
        <v>184</v>
      </c>
      <c r="T38" s="556"/>
      <c r="U38" s="557" t="s">
        <v>142</v>
      </c>
      <c r="V38" s="557" t="s">
        <v>143</v>
      </c>
      <c r="W38" s="709" t="s">
        <v>186</v>
      </c>
      <c r="X38" s="703" t="s">
        <v>187</v>
      </c>
      <c r="Y38" s="700" t="s">
        <v>188</v>
      </c>
      <c r="Z38" s="697" t="s">
        <v>189</v>
      </c>
      <c r="AA38" s="556" t="s">
        <v>465</v>
      </c>
      <c r="AB38" s="556"/>
      <c r="AC38" s="556"/>
      <c r="AD38" s="556"/>
      <c r="AE38" s="556"/>
      <c r="AF38" s="556"/>
      <c r="AG38" s="556"/>
      <c r="AH38" s="556"/>
      <c r="AI38" s="556"/>
      <c r="AJ38" s="556"/>
      <c r="AK38" s="694"/>
      <c r="AL38" s="508"/>
      <c r="AM38" s="1418"/>
      <c r="AN38" s="1418"/>
      <c r="AO38" s="1418"/>
      <c r="AP38" s="1418"/>
      <c r="AQ38" s="1418"/>
      <c r="AR38" s="1418"/>
      <c r="AS38" s="1418"/>
      <c r="AT38" s="1418"/>
      <c r="AU38" s="1418"/>
      <c r="AV38" s="1418"/>
      <c r="AW38" s="1418"/>
      <c r="AX38" s="1418"/>
      <c r="AY38" s="1418"/>
      <c r="AZ38" s="1418"/>
      <c r="BA38" s="1418"/>
      <c r="BB38" s="1418"/>
      <c r="BC38" s="1418"/>
      <c r="BD38" s="1418"/>
      <c r="BE38" s="1418"/>
      <c r="BF38" s="1418"/>
      <c r="BG38" s="1418"/>
      <c r="BH38" s="1418"/>
      <c r="BI38" s="1418"/>
      <c r="BJ38" s="1418"/>
      <c r="BK38" s="1418"/>
      <c r="BL38" s="1418"/>
      <c r="BM38" s="1418"/>
      <c r="BN38" s="1418"/>
      <c r="BO38" s="1418"/>
      <c r="BP38" s="1418"/>
      <c r="BQ38" s="1418"/>
      <c r="BR38" s="1418"/>
      <c r="BS38" s="1418"/>
      <c r="BT38" s="1418"/>
    </row>
    <row r="39" spans="1:72" ht="15" thickBot="1" x14ac:dyDescent="0.4">
      <c r="A39" s="580" t="s">
        <v>466</v>
      </c>
      <c r="B39" s="591"/>
      <c r="C39" s="529"/>
      <c r="D39" s="530"/>
      <c r="E39" s="529" t="s">
        <v>467</v>
      </c>
      <c r="F39" s="592"/>
      <c r="G39" s="585" t="s">
        <v>468</v>
      </c>
      <c r="H39" s="522" t="s">
        <v>469</v>
      </c>
      <c r="I39" s="523" t="s">
        <v>470</v>
      </c>
      <c r="J39" s="522" t="s">
        <v>471</v>
      </c>
      <c r="K39" s="532"/>
      <c r="L39" s="614"/>
      <c r="M39" s="611"/>
      <c r="N39" s="565"/>
      <c r="O39" s="571"/>
      <c r="P39" s="571"/>
      <c r="Q39" s="571"/>
      <c r="R39" s="715" t="s">
        <v>183</v>
      </c>
      <c r="S39" s="712" t="s">
        <v>184</v>
      </c>
      <c r="T39" s="556"/>
      <c r="U39" s="574"/>
      <c r="V39" s="557" t="s">
        <v>143</v>
      </c>
      <c r="W39" s="558"/>
      <c r="X39" s="558"/>
      <c r="Y39" s="558"/>
      <c r="Z39" s="558"/>
      <c r="AA39" s="558"/>
      <c r="AB39" s="556"/>
      <c r="AC39" s="556"/>
      <c r="AD39" s="556"/>
      <c r="AE39" s="556"/>
      <c r="AF39" s="556"/>
      <c r="AG39" s="556"/>
      <c r="AH39" s="556"/>
      <c r="AI39" s="556"/>
      <c r="AJ39" s="556"/>
      <c r="AK39" s="694"/>
      <c r="AL39" s="508"/>
      <c r="AM39" s="1418"/>
      <c r="AN39" s="1418"/>
      <c r="AO39" s="1418"/>
      <c r="AP39" s="1418"/>
      <c r="AQ39" s="1418"/>
      <c r="AR39" s="1418"/>
      <c r="AS39" s="1418"/>
      <c r="AT39" s="1418"/>
      <c r="AU39" s="1418"/>
      <c r="AV39" s="1418"/>
      <c r="AW39" s="1418"/>
      <c r="AX39" s="1418"/>
      <c r="AY39" s="1418"/>
      <c r="AZ39" s="1418"/>
      <c r="BA39" s="1418"/>
      <c r="BB39" s="1418"/>
      <c r="BC39" s="1418"/>
      <c r="BD39" s="1418"/>
      <c r="BE39" s="1418"/>
      <c r="BF39" s="1418"/>
      <c r="BG39" s="1418"/>
      <c r="BH39" s="1418"/>
      <c r="BI39" s="1418"/>
      <c r="BJ39" s="1418"/>
      <c r="BK39" s="1418"/>
      <c r="BL39" s="1418"/>
      <c r="BM39" s="1418"/>
      <c r="BN39" s="1418"/>
      <c r="BO39" s="1418"/>
      <c r="BP39" s="1418"/>
      <c r="BQ39" s="1418"/>
      <c r="BR39" s="1418"/>
      <c r="BS39" s="1418"/>
      <c r="BT39" s="1418"/>
    </row>
    <row r="40" spans="1:72" ht="15" thickBot="1" x14ac:dyDescent="0.4">
      <c r="A40" s="580" t="s">
        <v>472</v>
      </c>
      <c r="B40" s="591"/>
      <c r="C40" s="529"/>
      <c r="D40" s="530"/>
      <c r="E40" s="529" t="s">
        <v>467</v>
      </c>
      <c r="F40" s="592"/>
      <c r="G40" s="585" t="s">
        <v>473</v>
      </c>
      <c r="H40" s="522" t="s">
        <v>474</v>
      </c>
      <c r="I40" s="522" t="s">
        <v>475</v>
      </c>
      <c r="J40" s="522" t="s">
        <v>279</v>
      </c>
      <c r="K40" s="532">
        <v>3</v>
      </c>
      <c r="L40" s="614"/>
      <c r="M40" s="611" t="s">
        <v>476</v>
      </c>
      <c r="N40" s="788" t="s">
        <v>477</v>
      </c>
      <c r="O40" s="789" t="s">
        <v>478</v>
      </c>
      <c r="P40" s="789" t="s">
        <v>479</v>
      </c>
      <c r="Q40" s="790" t="s">
        <v>480</v>
      </c>
      <c r="R40" s="715" t="s">
        <v>183</v>
      </c>
      <c r="S40" s="556"/>
      <c r="T40" s="556"/>
      <c r="U40" s="574"/>
      <c r="V40" s="568" t="s">
        <v>143</v>
      </c>
      <c r="W40" s="575" t="s">
        <v>481</v>
      </c>
      <c r="X40" s="576" t="s">
        <v>482</v>
      </c>
      <c r="Y40" s="576" t="s">
        <v>483</v>
      </c>
      <c r="Z40" s="576" t="s">
        <v>484</v>
      </c>
      <c r="AA40" s="577" t="s">
        <v>485</v>
      </c>
      <c r="AB40" s="561"/>
      <c r="AC40" s="556"/>
      <c r="AD40" s="556"/>
      <c r="AE40" s="556"/>
      <c r="AF40" s="556"/>
      <c r="AG40" s="556"/>
      <c r="AH40" s="556"/>
      <c r="AI40" s="556"/>
      <c r="AJ40" s="556"/>
      <c r="AK40" s="694"/>
      <c r="AL40" s="508"/>
      <c r="AM40" s="1418"/>
      <c r="AN40" s="1418"/>
      <c r="AO40" s="1418"/>
      <c r="AP40" s="1418"/>
      <c r="AQ40" s="1418"/>
      <c r="AR40" s="1418"/>
      <c r="AS40" s="1418"/>
      <c r="AT40" s="1418"/>
      <c r="AU40" s="1418"/>
      <c r="AV40" s="1418"/>
      <c r="AW40" s="1418"/>
      <c r="AX40" s="1418"/>
      <c r="AY40" s="1418"/>
      <c r="AZ40" s="1418"/>
      <c r="BA40" s="1418"/>
      <c r="BB40" s="1418"/>
      <c r="BC40" s="1418"/>
      <c r="BD40" s="1418"/>
      <c r="BE40" s="1418"/>
      <c r="BF40" s="1418"/>
      <c r="BG40" s="1418"/>
      <c r="BH40" s="1418"/>
      <c r="BI40" s="1418"/>
      <c r="BJ40" s="1418"/>
      <c r="BK40" s="1418"/>
      <c r="BL40" s="1418"/>
      <c r="BM40" s="1418"/>
      <c r="BN40" s="1418"/>
      <c r="BO40" s="1418"/>
      <c r="BP40" s="1418"/>
      <c r="BQ40" s="1418"/>
      <c r="BR40" s="1418"/>
      <c r="BS40" s="1418"/>
      <c r="BT40" s="1418"/>
    </row>
    <row r="41" spans="1:72" ht="15" thickBot="1" x14ac:dyDescent="0.4">
      <c r="A41" s="580" t="s">
        <v>486</v>
      </c>
      <c r="B41" s="593"/>
      <c r="C41" s="594"/>
      <c r="D41" s="595"/>
      <c r="E41" s="594" t="s">
        <v>467</v>
      </c>
      <c r="F41" s="596"/>
      <c r="G41" s="601" t="s">
        <v>487</v>
      </c>
      <c r="H41" s="602" t="s">
        <v>279</v>
      </c>
      <c r="I41" s="602" t="s">
        <v>488</v>
      </c>
      <c r="J41" s="523" t="s">
        <v>489</v>
      </c>
      <c r="K41" s="604">
        <v>7</v>
      </c>
      <c r="L41" s="615"/>
      <c r="M41" s="547"/>
      <c r="N41" s="787"/>
      <c r="O41" s="572"/>
      <c r="P41" s="572"/>
      <c r="Q41" s="572"/>
      <c r="R41" s="556"/>
      <c r="S41" s="556"/>
      <c r="T41" s="556"/>
      <c r="U41" s="574"/>
      <c r="V41" s="557" t="s">
        <v>143</v>
      </c>
      <c r="W41" s="572" t="s">
        <v>490</v>
      </c>
      <c r="X41" s="572" t="s">
        <v>491</v>
      </c>
      <c r="Y41" s="572" t="s">
        <v>492</v>
      </c>
      <c r="Z41" s="572"/>
      <c r="AA41" s="572" t="s">
        <v>493</v>
      </c>
      <c r="AB41" s="556" t="s">
        <v>494</v>
      </c>
      <c r="AC41" s="556" t="s">
        <v>495</v>
      </c>
      <c r="AD41" s="556"/>
      <c r="AE41" s="556"/>
      <c r="AF41" s="556"/>
      <c r="AG41" s="556"/>
      <c r="AH41" s="556"/>
      <c r="AI41" s="556"/>
      <c r="AJ41" s="556"/>
      <c r="AK41" s="694"/>
      <c r="AL41" s="508"/>
      <c r="AM41" s="1418"/>
      <c r="AN41" s="1418"/>
      <c r="AO41" s="1418"/>
      <c r="AP41" s="1418"/>
      <c r="AQ41" s="1418"/>
      <c r="AR41" s="1418"/>
      <c r="AS41" s="1418"/>
      <c r="AT41" s="1418"/>
      <c r="AU41" s="1418"/>
      <c r="AV41" s="1418"/>
      <c r="AW41" s="1418"/>
      <c r="AX41" s="1418"/>
      <c r="AY41" s="1418"/>
      <c r="AZ41" s="1418"/>
      <c r="BA41" s="1418"/>
      <c r="BB41" s="1418"/>
      <c r="BC41" s="1418"/>
      <c r="BD41" s="1418"/>
      <c r="BE41" s="1418"/>
      <c r="BF41" s="1418"/>
      <c r="BG41" s="1418"/>
      <c r="BH41" s="1418"/>
      <c r="BI41" s="1418"/>
      <c r="BJ41" s="1418"/>
      <c r="BK41" s="1418"/>
      <c r="BL41" s="1418"/>
      <c r="BM41" s="1418"/>
      <c r="BN41" s="1418"/>
      <c r="BO41" s="1418"/>
      <c r="BP41" s="1418"/>
      <c r="BQ41" s="1418"/>
      <c r="BR41" s="1418"/>
      <c r="BS41" s="1418"/>
      <c r="BT41" s="1418"/>
    </row>
    <row r="42" spans="1:72" x14ac:dyDescent="0.35">
      <c r="A42" s="531"/>
      <c r="B42" s="531"/>
      <c r="C42" s="531"/>
      <c r="D42" s="531"/>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c r="BI42" s="531"/>
      <c r="BJ42" s="531"/>
      <c r="BK42" s="531"/>
      <c r="BL42" s="531"/>
      <c r="BM42" s="531"/>
      <c r="BN42" s="531"/>
      <c r="BO42" s="531"/>
      <c r="BP42" s="531"/>
      <c r="BQ42" s="531"/>
      <c r="BR42" s="531"/>
      <c r="BS42" s="531"/>
      <c r="BT42" s="531"/>
    </row>
    <row r="43" spans="1:72" x14ac:dyDescent="0.35">
      <c r="A43" s="507"/>
      <c r="B43" s="531"/>
      <c r="C43" s="531"/>
      <c r="D43" s="531"/>
      <c r="E43" s="692"/>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F43" s="531"/>
      <c r="AG43" s="531"/>
      <c r="AH43" s="531"/>
      <c r="AI43" s="531"/>
      <c r="AJ43" s="531"/>
      <c r="AK43" s="531"/>
      <c r="AL43" s="531"/>
      <c r="AM43" s="531"/>
      <c r="AN43" s="531"/>
      <c r="AO43" s="531"/>
      <c r="AP43" s="531"/>
      <c r="AQ43" s="531"/>
      <c r="AR43" s="531"/>
      <c r="AS43" s="531"/>
      <c r="AT43" s="531"/>
      <c r="AU43" s="531"/>
      <c r="AV43" s="531"/>
      <c r="AW43" s="531"/>
      <c r="AX43" s="531"/>
      <c r="AY43" s="531"/>
      <c r="AZ43" s="531"/>
      <c r="BA43" s="531"/>
      <c r="BB43" s="531"/>
      <c r="BC43" s="531"/>
      <c r="BD43" s="531"/>
      <c r="BE43" s="531"/>
      <c r="BF43" s="531"/>
      <c r="BG43" s="531"/>
      <c r="BH43" s="531"/>
      <c r="BI43" s="531"/>
      <c r="BJ43" s="531"/>
      <c r="BK43" s="531"/>
      <c r="BL43" s="531"/>
      <c r="BM43" s="531"/>
      <c r="BN43" s="531"/>
      <c r="BO43" s="531"/>
      <c r="BP43" s="531"/>
      <c r="BQ43" s="531"/>
      <c r="BR43" s="531"/>
      <c r="BS43" s="531"/>
      <c r="BT43" s="531"/>
    </row>
    <row r="44" spans="1:72" x14ac:dyDescent="0.35">
      <c r="A44" s="531"/>
      <c r="B44" s="531"/>
      <c r="C44" s="531"/>
      <c r="D44" s="531"/>
      <c r="E44" s="1227"/>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531"/>
      <c r="AS44" s="531"/>
      <c r="AT44" s="531"/>
      <c r="AU44" s="531"/>
      <c r="AV44" s="531"/>
      <c r="AW44" s="531"/>
      <c r="AX44" s="531"/>
      <c r="AY44" s="531"/>
      <c r="AZ44" s="531"/>
      <c r="BA44" s="531"/>
      <c r="BB44" s="531"/>
      <c r="BC44" s="531"/>
      <c r="BD44" s="531"/>
      <c r="BE44" s="531"/>
      <c r="BF44" s="531"/>
      <c r="BG44" s="531"/>
      <c r="BH44" s="531"/>
      <c r="BI44" s="531"/>
      <c r="BJ44" s="531"/>
      <c r="BK44" s="531"/>
      <c r="BL44" s="531"/>
      <c r="BM44" s="531"/>
      <c r="BN44" s="531"/>
      <c r="BO44" s="531"/>
      <c r="BP44" s="531"/>
      <c r="BQ44" s="531"/>
      <c r="BR44" s="531"/>
      <c r="BS44" s="531"/>
      <c r="BT44" s="531"/>
    </row>
    <row r="45" spans="1:72" x14ac:dyDescent="0.35">
      <c r="A45" s="531"/>
      <c r="B45" s="531"/>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c r="AJ45" s="531"/>
      <c r="AK45" s="531"/>
      <c r="AL45" s="531"/>
      <c r="AM45" s="531"/>
      <c r="AN45" s="531"/>
      <c r="AO45" s="531"/>
      <c r="AP45" s="531"/>
      <c r="AQ45" s="531"/>
      <c r="AR45" s="531"/>
      <c r="AS45" s="531"/>
      <c r="AT45" s="531"/>
      <c r="AU45" s="531"/>
      <c r="AV45" s="531"/>
      <c r="AW45" s="531"/>
      <c r="AX45" s="531"/>
      <c r="AY45" s="531"/>
      <c r="AZ45" s="531"/>
      <c r="BA45" s="531"/>
      <c r="BB45" s="531"/>
      <c r="BC45" s="531"/>
      <c r="BD45" s="531"/>
      <c r="BE45" s="531"/>
      <c r="BF45" s="531"/>
      <c r="BG45" s="531"/>
      <c r="BH45" s="531"/>
      <c r="BI45" s="531"/>
      <c r="BJ45" s="531"/>
      <c r="BK45" s="531"/>
      <c r="BL45" s="531"/>
      <c r="BM45" s="531"/>
      <c r="BN45" s="531"/>
      <c r="BO45" s="531"/>
      <c r="BP45" s="531"/>
      <c r="BQ45" s="531"/>
      <c r="BR45" s="531"/>
      <c r="BS45" s="531"/>
      <c r="BT45" s="531"/>
    </row>
    <row r="46" spans="1:72" x14ac:dyDescent="0.35">
      <c r="A46" s="531"/>
      <c r="B46" s="531"/>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1"/>
      <c r="BL46" s="531"/>
      <c r="BM46" s="531"/>
      <c r="BN46" s="531"/>
      <c r="BO46" s="531"/>
      <c r="BP46" s="531"/>
      <c r="BQ46" s="531"/>
      <c r="BR46" s="531"/>
      <c r="BS46" s="531"/>
      <c r="BT46" s="531"/>
    </row>
    <row r="47" spans="1:72" x14ac:dyDescent="0.35">
      <c r="A47" s="531"/>
      <c r="B47" s="531"/>
      <c r="C47" s="531"/>
      <c r="D47" s="531"/>
      <c r="E47" s="531"/>
      <c r="F47" s="531"/>
      <c r="G47" s="531"/>
      <c r="H47" s="531"/>
      <c r="I47" s="531"/>
      <c r="J47" s="531"/>
      <c r="K47" s="531"/>
      <c r="L47" s="531"/>
      <c r="M47" s="531"/>
      <c r="N47" s="507"/>
      <c r="O47" s="507"/>
      <c r="P47" s="513"/>
      <c r="Q47" s="513"/>
      <c r="R47" s="513"/>
      <c r="S47" s="531"/>
      <c r="T47" s="531"/>
      <c r="U47" s="531"/>
      <c r="V47" s="531"/>
      <c r="W47" s="531"/>
      <c r="X47" s="531"/>
      <c r="Y47" s="531"/>
      <c r="Z47" s="531"/>
      <c r="AA47" s="531"/>
      <c r="AB47" s="531"/>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1"/>
      <c r="AY47" s="531"/>
      <c r="AZ47" s="531"/>
      <c r="BA47" s="531"/>
      <c r="BB47" s="531"/>
      <c r="BC47" s="531"/>
      <c r="BD47" s="531"/>
      <c r="BE47" s="531"/>
      <c r="BF47" s="531"/>
      <c r="BG47" s="531"/>
      <c r="BH47" s="531"/>
      <c r="BI47" s="531"/>
      <c r="BJ47" s="531"/>
      <c r="BK47" s="531"/>
      <c r="BL47" s="531"/>
      <c r="BM47" s="531"/>
      <c r="BN47" s="531"/>
      <c r="BO47" s="531"/>
      <c r="BP47" s="531"/>
      <c r="BQ47" s="531"/>
      <c r="BR47" s="531"/>
      <c r="BS47" s="531"/>
      <c r="BT47" s="531"/>
    </row>
    <row r="48" spans="1:72" x14ac:dyDescent="0.35">
      <c r="A48" s="531"/>
      <c r="B48" s="531"/>
      <c r="C48" s="531"/>
      <c r="D48" s="531"/>
      <c r="E48" s="531"/>
      <c r="F48" s="531"/>
      <c r="G48" s="531"/>
      <c r="H48" s="531"/>
      <c r="I48" s="531"/>
      <c r="J48" s="531"/>
      <c r="K48" s="531"/>
      <c r="L48" s="531"/>
      <c r="M48" s="531"/>
      <c r="N48" s="514"/>
      <c r="O48" s="513"/>
      <c r="P48" s="507"/>
      <c r="Q48" s="514"/>
      <c r="R48" s="514"/>
      <c r="S48" s="514"/>
      <c r="T48" s="507"/>
      <c r="U48" s="515"/>
      <c r="V48" s="515"/>
      <c r="W48" s="514"/>
      <c r="X48" s="514"/>
      <c r="Y48" s="514"/>
      <c r="Z48" s="514"/>
      <c r="AA48" s="514"/>
      <c r="AB48" s="508"/>
      <c r="AC48" s="508"/>
      <c r="AD48" s="508"/>
      <c r="AE48" s="508"/>
      <c r="AF48" s="513"/>
      <c r="AG48" s="513"/>
      <c r="AH48" s="513"/>
      <c r="AI48" s="508"/>
      <c r="AJ48" s="508"/>
      <c r="AK48" s="508"/>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1"/>
      <c r="BH48" s="531"/>
      <c r="BI48" s="531"/>
      <c r="BJ48" s="531"/>
      <c r="BK48" s="531"/>
      <c r="BL48" s="531"/>
      <c r="BM48" s="531"/>
      <c r="BN48" s="531"/>
      <c r="BO48" s="531"/>
      <c r="BP48" s="531"/>
      <c r="BQ48" s="531"/>
      <c r="BR48" s="531"/>
      <c r="BS48" s="531"/>
      <c r="BT48" s="531"/>
    </row>
    <row r="49" spans="1:72" x14ac:dyDescent="0.35">
      <c r="A49" s="531"/>
      <c r="B49" s="531"/>
      <c r="C49" s="531"/>
      <c r="D49" s="531"/>
      <c r="E49" s="531"/>
      <c r="F49" s="531"/>
      <c r="G49" s="531"/>
      <c r="H49" s="531"/>
      <c r="I49" s="531"/>
      <c r="J49" s="531"/>
      <c r="K49" s="531"/>
      <c r="L49" s="531"/>
      <c r="M49" s="531"/>
      <c r="N49" s="514"/>
      <c r="O49" s="513"/>
      <c r="P49" s="507"/>
      <c r="Q49" s="514"/>
      <c r="R49" s="514"/>
      <c r="S49" s="514"/>
      <c r="T49" s="514"/>
      <c r="U49" s="515"/>
      <c r="V49" s="515"/>
      <c r="W49" s="514"/>
      <c r="X49" s="514"/>
      <c r="Y49" s="514"/>
      <c r="Z49" s="514"/>
      <c r="AA49" s="514"/>
      <c r="AB49" s="514"/>
      <c r="AC49" s="508"/>
      <c r="AD49" s="514"/>
      <c r="AE49" s="514"/>
      <c r="AF49" s="513"/>
      <c r="AG49" s="513"/>
      <c r="AH49" s="513"/>
      <c r="AI49" s="508"/>
      <c r="AJ49" s="508"/>
      <c r="AK49" s="508"/>
      <c r="AL49" s="531"/>
      <c r="AM49" s="531"/>
      <c r="AN49" s="531"/>
      <c r="AO49" s="531"/>
      <c r="AP49" s="531"/>
      <c r="AQ49" s="531"/>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row>
    <row r="50" spans="1:72" x14ac:dyDescent="0.35">
      <c r="A50" s="531"/>
      <c r="B50" s="531"/>
      <c r="C50" s="531"/>
      <c r="D50" s="531"/>
      <c r="E50" s="531"/>
      <c r="F50" s="531"/>
      <c r="G50" s="531"/>
      <c r="H50" s="531"/>
      <c r="I50" s="531"/>
      <c r="J50" s="531"/>
      <c r="K50" s="531"/>
      <c r="L50" s="531"/>
      <c r="M50" s="531"/>
      <c r="N50" s="514"/>
      <c r="O50" s="513"/>
      <c r="P50" s="507"/>
      <c r="Q50" s="514"/>
      <c r="R50" s="514"/>
      <c r="S50" s="514"/>
      <c r="T50" s="514"/>
      <c r="U50" s="515"/>
      <c r="V50" s="515"/>
      <c r="W50" s="514"/>
      <c r="X50" s="514"/>
      <c r="Y50" s="514"/>
      <c r="Z50" s="514"/>
      <c r="AA50" s="514"/>
      <c r="AB50" s="508"/>
      <c r="AC50" s="508"/>
      <c r="AD50" s="508"/>
      <c r="AE50" s="508"/>
      <c r="AF50" s="513"/>
      <c r="AG50" s="513"/>
      <c r="AH50" s="513"/>
      <c r="AI50" s="508"/>
      <c r="AJ50" s="508"/>
      <c r="AK50" s="508"/>
      <c r="AL50" s="531"/>
      <c r="AM50" s="531"/>
      <c r="AN50" s="531"/>
      <c r="AO50" s="531"/>
      <c r="AP50" s="531"/>
      <c r="AQ50" s="531"/>
      <c r="AR50" s="531"/>
      <c r="AS50" s="531"/>
      <c r="AT50" s="531"/>
      <c r="AU50" s="531"/>
      <c r="AV50" s="531"/>
      <c r="AW50" s="531"/>
      <c r="AX50" s="531"/>
      <c r="AY50" s="531"/>
      <c r="AZ50" s="531"/>
      <c r="BA50" s="531"/>
      <c r="BB50" s="531"/>
      <c r="BC50" s="531"/>
      <c r="BD50" s="531"/>
      <c r="BE50" s="531"/>
      <c r="BF50" s="531"/>
      <c r="BG50" s="531"/>
      <c r="BH50" s="531"/>
      <c r="BI50" s="531"/>
      <c r="BJ50" s="531"/>
      <c r="BK50" s="531"/>
      <c r="BL50" s="531"/>
      <c r="BM50" s="531"/>
      <c r="BN50" s="531"/>
      <c r="BO50" s="531"/>
      <c r="BP50" s="531"/>
      <c r="BQ50" s="531"/>
      <c r="BR50" s="531"/>
      <c r="BS50" s="531"/>
      <c r="BT50" s="531"/>
    </row>
    <row r="51" spans="1:72" x14ac:dyDescent="0.35">
      <c r="A51" s="531"/>
      <c r="B51" s="531"/>
      <c r="C51" s="531"/>
      <c r="D51" s="531"/>
      <c r="E51" s="531"/>
      <c r="F51" s="531"/>
      <c r="G51" s="531"/>
      <c r="H51" s="531"/>
      <c r="I51" s="531"/>
      <c r="J51" s="531"/>
      <c r="K51" s="531"/>
      <c r="L51" s="531"/>
      <c r="M51" s="531"/>
      <c r="N51" s="514"/>
      <c r="O51" s="513"/>
      <c r="P51" s="507"/>
      <c r="Q51" s="514"/>
      <c r="R51" s="514"/>
      <c r="S51" s="514"/>
      <c r="T51" s="514"/>
      <c r="U51" s="515"/>
      <c r="V51" s="515"/>
      <c r="W51" s="514"/>
      <c r="X51" s="514"/>
      <c r="Y51" s="514"/>
      <c r="Z51" s="514"/>
      <c r="AA51" s="514"/>
      <c r="AB51" s="514"/>
      <c r="AC51" s="508"/>
      <c r="AD51" s="514"/>
      <c r="AE51" s="514"/>
      <c r="AF51" s="513"/>
      <c r="AG51" s="513"/>
      <c r="AH51" s="513"/>
      <c r="AI51" s="508"/>
      <c r="AJ51" s="508"/>
      <c r="AK51" s="508"/>
      <c r="AL51" s="531"/>
      <c r="AM51" s="531"/>
      <c r="AN51" s="531"/>
      <c r="AO51" s="531"/>
      <c r="AP51" s="531"/>
      <c r="AQ51" s="531"/>
      <c r="AR51" s="531"/>
      <c r="AS51" s="531"/>
      <c r="AT51" s="531"/>
      <c r="AU51" s="531"/>
      <c r="AV51" s="531"/>
      <c r="AW51" s="531"/>
      <c r="AX51" s="531"/>
      <c r="AY51" s="531"/>
      <c r="AZ51" s="531"/>
      <c r="BA51" s="531"/>
      <c r="BB51" s="531"/>
      <c r="BC51" s="531"/>
      <c r="BD51" s="531"/>
      <c r="BE51" s="531"/>
      <c r="BF51" s="531"/>
      <c r="BG51" s="531"/>
      <c r="BH51" s="531"/>
      <c r="BI51" s="531"/>
      <c r="BJ51" s="531"/>
      <c r="BK51" s="531"/>
      <c r="BL51" s="531"/>
      <c r="BM51" s="531"/>
      <c r="BN51" s="531"/>
      <c r="BO51" s="531"/>
      <c r="BP51" s="531"/>
      <c r="BQ51" s="531"/>
      <c r="BR51" s="531"/>
      <c r="BS51" s="531"/>
      <c r="BT51" s="531"/>
    </row>
    <row r="52" spans="1:72" x14ac:dyDescent="0.35">
      <c r="A52" s="531"/>
      <c r="B52" s="531"/>
      <c r="C52" s="531"/>
      <c r="D52" s="531"/>
      <c r="E52" s="531"/>
      <c r="F52" s="531"/>
      <c r="G52" s="531"/>
      <c r="H52" s="531"/>
      <c r="I52" s="531"/>
      <c r="J52" s="531"/>
      <c r="K52" s="531"/>
      <c r="L52" s="531"/>
      <c r="M52" s="531"/>
      <c r="N52" s="514"/>
      <c r="O52" s="513"/>
      <c r="P52" s="507"/>
      <c r="Q52" s="514"/>
      <c r="R52" s="514"/>
      <c r="S52" s="514"/>
      <c r="T52" s="507"/>
      <c r="U52" s="515"/>
      <c r="V52" s="515"/>
      <c r="W52" s="514"/>
      <c r="X52" s="514"/>
      <c r="Y52" s="507"/>
      <c r="Z52" s="514"/>
      <c r="AA52" s="514"/>
      <c r="AB52" s="514"/>
      <c r="AC52" s="508"/>
      <c r="AD52" s="514"/>
      <c r="AE52" s="514"/>
      <c r="AF52" s="513"/>
      <c r="AG52" s="513"/>
      <c r="AH52" s="513"/>
      <c r="AI52" s="508"/>
      <c r="AJ52" s="508"/>
      <c r="AK52" s="508"/>
      <c r="AL52" s="531"/>
      <c r="AM52" s="531"/>
      <c r="AN52" s="531"/>
      <c r="AO52" s="531"/>
      <c r="AP52" s="531"/>
      <c r="AQ52" s="531"/>
      <c r="AR52" s="531"/>
      <c r="AS52" s="531"/>
      <c r="AT52" s="531"/>
      <c r="AU52" s="531"/>
      <c r="AV52" s="531"/>
      <c r="AW52" s="531"/>
      <c r="AX52" s="531"/>
      <c r="AY52" s="531"/>
      <c r="AZ52" s="531"/>
      <c r="BA52" s="531"/>
      <c r="BB52" s="531"/>
      <c r="BC52" s="531"/>
      <c r="BD52" s="531"/>
      <c r="BE52" s="531"/>
      <c r="BF52" s="531"/>
      <c r="BG52" s="531"/>
      <c r="BH52" s="531"/>
      <c r="BI52" s="531"/>
      <c r="BJ52" s="531"/>
      <c r="BK52" s="531"/>
      <c r="BL52" s="531"/>
      <c r="BM52" s="531"/>
      <c r="BN52" s="531"/>
      <c r="BO52" s="531"/>
      <c r="BP52" s="531"/>
      <c r="BQ52" s="531"/>
      <c r="BR52" s="531"/>
      <c r="BS52" s="531"/>
      <c r="BT52" s="531"/>
    </row>
    <row r="53" spans="1:72" x14ac:dyDescent="0.35">
      <c r="A53" s="531"/>
      <c r="B53" s="531"/>
      <c r="C53" s="531"/>
      <c r="D53" s="531"/>
      <c r="E53" s="531"/>
      <c r="F53" s="531"/>
      <c r="G53" s="531"/>
      <c r="H53" s="531"/>
      <c r="I53" s="531"/>
      <c r="J53" s="531"/>
      <c r="K53" s="531"/>
      <c r="L53" s="531"/>
      <c r="M53" s="1228"/>
      <c r="N53" s="514"/>
      <c r="O53" s="513"/>
      <c r="P53" s="507"/>
      <c r="Q53" s="514"/>
      <c r="R53" s="514"/>
      <c r="S53" s="514"/>
      <c r="T53" s="508"/>
      <c r="U53" s="515"/>
      <c r="V53" s="515"/>
      <c r="W53" s="514"/>
      <c r="X53" s="514"/>
      <c r="Y53" s="514"/>
      <c r="Z53" s="514"/>
      <c r="AA53" s="514"/>
      <c r="AB53" s="508"/>
      <c r="AC53" s="508"/>
      <c r="AD53" s="508"/>
      <c r="AE53" s="508"/>
      <c r="AF53" s="513"/>
      <c r="AG53" s="513"/>
      <c r="AH53" s="513"/>
      <c r="AI53" s="508"/>
      <c r="AJ53" s="508"/>
      <c r="AK53" s="508"/>
      <c r="AL53" s="531"/>
      <c r="AM53" s="531"/>
      <c r="AN53" s="531"/>
      <c r="AO53" s="531"/>
      <c r="AP53" s="531"/>
      <c r="AQ53" s="531"/>
      <c r="AR53" s="531"/>
      <c r="AS53" s="531"/>
      <c r="AT53" s="531"/>
      <c r="AU53" s="531"/>
      <c r="AV53" s="531"/>
      <c r="AW53" s="531"/>
      <c r="AX53" s="531"/>
      <c r="AY53" s="531"/>
      <c r="AZ53" s="531"/>
      <c r="BA53" s="531"/>
      <c r="BB53" s="531"/>
      <c r="BC53" s="531"/>
      <c r="BD53" s="531"/>
      <c r="BE53" s="531"/>
      <c r="BF53" s="531"/>
      <c r="BG53" s="531"/>
      <c r="BH53" s="531"/>
      <c r="BI53" s="531"/>
      <c r="BJ53" s="531"/>
      <c r="BK53" s="531"/>
      <c r="BL53" s="531"/>
      <c r="BM53" s="531"/>
      <c r="BN53" s="531"/>
      <c r="BO53" s="531"/>
      <c r="BP53" s="531"/>
      <c r="BQ53" s="531"/>
      <c r="BR53" s="531"/>
      <c r="BS53" s="531"/>
      <c r="BT53" s="531"/>
    </row>
    <row r="54" spans="1:72" x14ac:dyDescent="0.35">
      <c r="A54" s="531"/>
      <c r="B54" s="531"/>
      <c r="C54" s="531"/>
      <c r="D54" s="531"/>
      <c r="E54" s="531"/>
      <c r="F54" s="531"/>
      <c r="G54" s="531"/>
      <c r="H54" s="531"/>
      <c r="I54" s="531"/>
      <c r="J54" s="531"/>
      <c r="K54" s="531"/>
      <c r="L54" s="531"/>
      <c r="M54" s="531"/>
      <c r="N54" s="514"/>
      <c r="O54" s="513"/>
      <c r="P54" s="507"/>
      <c r="Q54" s="514"/>
      <c r="R54" s="514"/>
      <c r="S54" s="514"/>
      <c r="T54" s="507"/>
      <c r="U54" s="515"/>
      <c r="V54" s="515"/>
      <c r="W54" s="514"/>
      <c r="X54" s="514"/>
      <c r="Y54" s="514"/>
      <c r="Z54" s="514"/>
      <c r="AA54" s="514"/>
      <c r="AB54" s="508"/>
      <c r="AC54" s="508"/>
      <c r="AD54" s="508"/>
      <c r="AE54" s="508"/>
      <c r="AF54" s="513"/>
      <c r="AG54" s="513"/>
      <c r="AH54" s="513"/>
      <c r="AI54" s="508"/>
      <c r="AJ54" s="508"/>
      <c r="AK54" s="508"/>
      <c r="AL54" s="531"/>
      <c r="AM54" s="531"/>
      <c r="AN54" s="531"/>
      <c r="AO54" s="531"/>
      <c r="AP54" s="531"/>
      <c r="AQ54" s="531"/>
      <c r="AR54" s="531"/>
      <c r="AS54" s="531"/>
      <c r="AT54" s="531"/>
      <c r="AU54" s="531"/>
      <c r="AV54" s="531"/>
      <c r="AW54" s="531"/>
      <c r="AX54" s="531"/>
      <c r="AY54" s="531"/>
      <c r="AZ54" s="531"/>
      <c r="BA54" s="531"/>
      <c r="BB54" s="531"/>
      <c r="BC54" s="531"/>
      <c r="BD54" s="531"/>
      <c r="BE54" s="531"/>
      <c r="BF54" s="531"/>
      <c r="BG54" s="531"/>
      <c r="BH54" s="531"/>
      <c r="BI54" s="531"/>
      <c r="BJ54" s="531"/>
      <c r="BK54" s="531"/>
      <c r="BL54" s="531"/>
      <c r="BM54" s="531"/>
      <c r="BN54" s="531"/>
      <c r="BO54" s="531"/>
      <c r="BP54" s="531"/>
      <c r="BQ54" s="531"/>
      <c r="BR54" s="531"/>
      <c r="BS54" s="531"/>
      <c r="BT54" s="531"/>
    </row>
    <row r="55" spans="1:72" x14ac:dyDescent="0.35">
      <c r="A55" s="531"/>
      <c r="B55" s="531"/>
      <c r="C55" s="531"/>
      <c r="D55" s="531"/>
      <c r="E55" s="531"/>
      <c r="F55" s="531"/>
      <c r="G55" s="531"/>
      <c r="H55" s="531"/>
      <c r="I55" s="531"/>
      <c r="J55" s="531"/>
      <c r="K55" s="531"/>
      <c r="L55" s="531"/>
      <c r="M55" s="531"/>
      <c r="N55" s="514"/>
      <c r="O55" s="513"/>
      <c r="P55" s="507"/>
      <c r="Q55" s="514"/>
      <c r="R55" s="514"/>
      <c r="S55" s="514"/>
      <c r="T55" s="531"/>
      <c r="U55" s="515"/>
      <c r="V55" s="515"/>
      <c r="W55" s="514"/>
      <c r="X55" s="514"/>
      <c r="Y55" s="514"/>
      <c r="Z55" s="514"/>
      <c r="AA55" s="514"/>
      <c r="AB55" s="508"/>
      <c r="AC55" s="508"/>
      <c r="AD55" s="508"/>
      <c r="AE55" s="508"/>
      <c r="AF55" s="513"/>
      <c r="AG55" s="513"/>
      <c r="AH55" s="513"/>
      <c r="AI55" s="508"/>
      <c r="AJ55" s="508"/>
      <c r="AK55" s="508"/>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row>
    <row r="56" spans="1:72" x14ac:dyDescent="0.35">
      <c r="A56" s="531"/>
      <c r="B56" s="531"/>
      <c r="C56" s="531"/>
      <c r="D56" s="531"/>
      <c r="E56" s="531"/>
      <c r="F56" s="531"/>
      <c r="G56" s="531"/>
      <c r="H56" s="531"/>
      <c r="I56" s="531"/>
      <c r="J56" s="531"/>
      <c r="K56" s="531"/>
      <c r="L56" s="531"/>
      <c r="M56" s="531"/>
      <c r="N56" s="514"/>
      <c r="O56" s="513"/>
      <c r="P56" s="507"/>
      <c r="Q56" s="514"/>
      <c r="R56" s="514"/>
      <c r="S56" s="514"/>
      <c r="T56" s="507"/>
      <c r="U56" s="515"/>
      <c r="V56" s="515"/>
      <c r="W56" s="514"/>
      <c r="X56" s="514"/>
      <c r="Y56" s="514"/>
      <c r="Z56" s="514"/>
      <c r="AA56" s="514"/>
      <c r="AB56" s="514"/>
      <c r="AC56" s="508"/>
      <c r="AD56" s="514"/>
      <c r="AE56" s="514"/>
      <c r="AF56" s="513"/>
      <c r="AG56" s="513"/>
      <c r="AH56" s="513"/>
      <c r="AI56" s="508"/>
      <c r="AJ56" s="508"/>
      <c r="AK56" s="508"/>
      <c r="AL56" s="531"/>
      <c r="AM56" s="531"/>
      <c r="AN56" s="531"/>
      <c r="AO56" s="531"/>
      <c r="AP56" s="531"/>
      <c r="AQ56" s="531"/>
      <c r="AR56" s="531"/>
      <c r="AS56" s="531"/>
      <c r="AT56" s="531"/>
      <c r="AU56" s="531"/>
      <c r="AV56" s="531"/>
      <c r="AW56" s="531"/>
      <c r="AX56" s="531"/>
      <c r="AY56" s="531"/>
      <c r="AZ56" s="531"/>
      <c r="BA56" s="531"/>
      <c r="BB56" s="531"/>
      <c r="BC56" s="531"/>
      <c r="BD56" s="531"/>
      <c r="BE56" s="531"/>
      <c r="BF56" s="531"/>
      <c r="BG56" s="531"/>
      <c r="BH56" s="531"/>
      <c r="BI56" s="531"/>
      <c r="BJ56" s="531"/>
      <c r="BK56" s="531"/>
      <c r="BL56" s="531"/>
      <c r="BM56" s="531"/>
      <c r="BN56" s="531"/>
      <c r="BO56" s="531"/>
      <c r="BP56" s="531"/>
      <c r="BQ56" s="531"/>
      <c r="BR56" s="531"/>
      <c r="BS56" s="531"/>
      <c r="BT56" s="531"/>
    </row>
    <row r="57" spans="1:72" x14ac:dyDescent="0.35">
      <c r="A57" s="531"/>
      <c r="B57" s="531"/>
      <c r="C57" s="531"/>
      <c r="D57" s="531"/>
      <c r="E57" s="531"/>
      <c r="F57" s="531"/>
      <c r="G57" s="531"/>
      <c r="H57" s="531"/>
      <c r="I57" s="531"/>
      <c r="J57" s="531"/>
      <c r="K57" s="531"/>
      <c r="L57" s="531"/>
      <c r="M57" s="531"/>
      <c r="N57" s="514"/>
      <c r="O57" s="513"/>
      <c r="P57" s="507"/>
      <c r="Q57" s="514"/>
      <c r="R57" s="514"/>
      <c r="S57" s="514"/>
      <c r="T57" s="531"/>
      <c r="U57" s="515"/>
      <c r="V57" s="515"/>
      <c r="W57" s="514"/>
      <c r="X57" s="514"/>
      <c r="Y57" s="514"/>
      <c r="Z57" s="514"/>
      <c r="AA57" s="514"/>
      <c r="AB57" s="514"/>
      <c r="AC57" s="508"/>
      <c r="AD57" s="514"/>
      <c r="AE57" s="514"/>
      <c r="AF57" s="513"/>
      <c r="AG57" s="513"/>
      <c r="AH57" s="513"/>
      <c r="AI57" s="508"/>
      <c r="AJ57" s="508"/>
      <c r="AK57" s="508"/>
      <c r="AL57" s="531"/>
      <c r="AM57" s="531"/>
      <c r="AN57" s="531"/>
      <c r="AO57" s="531"/>
      <c r="AP57" s="531"/>
      <c r="AQ57" s="531"/>
      <c r="AR57" s="531"/>
      <c r="AS57" s="531"/>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row>
    <row r="58" spans="1:72" x14ac:dyDescent="0.35">
      <c r="A58" s="531"/>
      <c r="B58" s="531"/>
      <c r="C58" s="531"/>
      <c r="D58" s="531"/>
      <c r="E58" s="531"/>
      <c r="F58" s="531"/>
      <c r="G58" s="531"/>
      <c r="H58" s="531"/>
      <c r="I58" s="531"/>
      <c r="J58" s="531"/>
      <c r="K58" s="531"/>
      <c r="L58" s="531"/>
      <c r="M58" s="531"/>
      <c r="N58" s="514"/>
      <c r="O58" s="513"/>
      <c r="P58" s="507"/>
      <c r="Q58" s="514"/>
      <c r="R58" s="514"/>
      <c r="S58" s="514"/>
      <c r="T58" s="507"/>
      <c r="U58" s="515"/>
      <c r="V58" s="515"/>
      <c r="W58" s="514"/>
      <c r="X58" s="514"/>
      <c r="Y58" s="514"/>
      <c r="Z58" s="514"/>
      <c r="AA58" s="514"/>
      <c r="AB58" s="514"/>
      <c r="AC58" s="508"/>
      <c r="AD58" s="514"/>
      <c r="AE58" s="514"/>
      <c r="AF58" s="513"/>
      <c r="AG58" s="513"/>
      <c r="AH58" s="513"/>
      <c r="AI58" s="508"/>
      <c r="AJ58" s="508"/>
      <c r="AK58" s="508"/>
      <c r="AL58" s="531"/>
      <c r="AM58" s="531"/>
      <c r="AN58" s="531"/>
      <c r="AO58" s="531"/>
      <c r="AP58" s="531"/>
      <c r="AQ58" s="531"/>
      <c r="AR58" s="531"/>
      <c r="AS58" s="531"/>
      <c r="AT58" s="531"/>
      <c r="AU58" s="531"/>
      <c r="AV58" s="531"/>
      <c r="AW58" s="531"/>
      <c r="AX58" s="531"/>
      <c r="AY58" s="531"/>
      <c r="AZ58" s="531"/>
      <c r="BA58" s="531"/>
      <c r="BB58" s="531"/>
      <c r="BC58" s="531"/>
      <c r="BD58" s="531"/>
      <c r="BE58" s="531"/>
      <c r="BF58" s="531"/>
      <c r="BG58" s="531"/>
      <c r="BH58" s="531"/>
      <c r="BI58" s="531"/>
      <c r="BJ58" s="531"/>
      <c r="BK58" s="531"/>
      <c r="BL58" s="531"/>
      <c r="BM58" s="531"/>
      <c r="BN58" s="531"/>
      <c r="BO58" s="531"/>
      <c r="BP58" s="531"/>
      <c r="BQ58" s="531"/>
      <c r="BR58" s="531"/>
      <c r="BS58" s="531"/>
      <c r="BT58" s="531"/>
    </row>
    <row r="59" spans="1:72" x14ac:dyDescent="0.35">
      <c r="A59" s="531"/>
      <c r="B59" s="531"/>
      <c r="C59" s="531"/>
      <c r="D59" s="531"/>
      <c r="E59" s="531"/>
      <c r="F59" s="531"/>
      <c r="G59" s="531"/>
      <c r="H59" s="531"/>
      <c r="I59" s="531"/>
      <c r="J59" s="531"/>
      <c r="K59" s="531"/>
      <c r="L59" s="531"/>
      <c r="M59" s="531"/>
      <c r="N59" s="514"/>
      <c r="O59" s="513"/>
      <c r="P59" s="507"/>
      <c r="Q59" s="514"/>
      <c r="R59" s="514"/>
      <c r="S59" s="514"/>
      <c r="T59" s="514"/>
      <c r="U59" s="515"/>
      <c r="V59" s="515"/>
      <c r="W59" s="514"/>
      <c r="X59" s="514"/>
      <c r="Y59" s="514"/>
      <c r="Z59" s="514"/>
      <c r="AA59" s="514"/>
      <c r="AB59" s="514"/>
      <c r="AC59" s="508"/>
      <c r="AD59" s="514"/>
      <c r="AE59" s="514"/>
      <c r="AF59" s="513"/>
      <c r="AG59" s="513"/>
      <c r="AH59" s="513"/>
      <c r="AI59" s="508"/>
      <c r="AJ59" s="508"/>
      <c r="AK59" s="508"/>
      <c r="AL59" s="531"/>
      <c r="AM59" s="531"/>
      <c r="AN59" s="531"/>
      <c r="AO59" s="531"/>
      <c r="AP59" s="531"/>
      <c r="AQ59" s="531"/>
      <c r="AR59" s="531"/>
      <c r="AS59" s="531"/>
      <c r="AT59" s="531"/>
      <c r="AU59" s="531"/>
      <c r="AV59" s="531"/>
      <c r="AW59" s="531"/>
      <c r="AX59" s="531"/>
      <c r="AY59" s="531"/>
      <c r="AZ59" s="531"/>
      <c r="BA59" s="531"/>
      <c r="BB59" s="531"/>
      <c r="BC59" s="531"/>
      <c r="BD59" s="531"/>
      <c r="BE59" s="531"/>
      <c r="BF59" s="531"/>
      <c r="BG59" s="531"/>
      <c r="BH59" s="531"/>
      <c r="BI59" s="531"/>
      <c r="BJ59" s="531"/>
      <c r="BK59" s="531"/>
      <c r="BL59" s="531"/>
      <c r="BM59" s="531"/>
      <c r="BN59" s="531"/>
      <c r="BO59" s="531"/>
      <c r="BP59" s="531"/>
      <c r="BQ59" s="531"/>
      <c r="BR59" s="531"/>
      <c r="BS59" s="531"/>
      <c r="BT59" s="531"/>
    </row>
    <row r="60" spans="1:72" x14ac:dyDescent="0.35">
      <c r="A60" s="531"/>
      <c r="B60" s="531"/>
      <c r="C60" s="531"/>
      <c r="D60" s="531"/>
      <c r="E60" s="531"/>
      <c r="F60" s="531"/>
      <c r="G60" s="531"/>
      <c r="H60" s="531"/>
      <c r="I60" s="531"/>
      <c r="J60" s="531"/>
      <c r="K60" s="531"/>
      <c r="L60" s="531"/>
      <c r="M60" s="531"/>
      <c r="N60" s="514"/>
      <c r="O60" s="513"/>
      <c r="P60" s="507"/>
      <c r="Q60" s="514"/>
      <c r="R60" s="514"/>
      <c r="S60" s="514"/>
      <c r="T60" s="507"/>
      <c r="U60" s="515"/>
      <c r="V60" s="515"/>
      <c r="W60" s="514"/>
      <c r="X60" s="514"/>
      <c r="Y60" s="514"/>
      <c r="Z60" s="514"/>
      <c r="AA60" s="514"/>
      <c r="AB60" s="514"/>
      <c r="AC60" s="508"/>
      <c r="AD60" s="514"/>
      <c r="AE60" s="514"/>
      <c r="AF60" s="513"/>
      <c r="AG60" s="513"/>
      <c r="AH60" s="513"/>
      <c r="AI60" s="508"/>
      <c r="AJ60" s="508"/>
      <c r="AK60" s="508"/>
      <c r="AL60" s="531"/>
      <c r="AM60" s="531"/>
      <c r="AN60" s="531"/>
      <c r="AO60" s="531"/>
      <c r="AP60" s="531"/>
      <c r="AQ60" s="531"/>
      <c r="AR60" s="531"/>
      <c r="AS60" s="531"/>
      <c r="AT60" s="531"/>
      <c r="AU60" s="531"/>
      <c r="AV60" s="531"/>
      <c r="AW60" s="531"/>
      <c r="AX60" s="531"/>
      <c r="AY60" s="531"/>
      <c r="AZ60" s="531"/>
      <c r="BA60" s="531"/>
      <c r="BB60" s="531"/>
      <c r="BC60" s="531"/>
      <c r="BD60" s="531"/>
      <c r="BE60" s="531"/>
      <c r="BF60" s="531"/>
      <c r="BG60" s="531"/>
      <c r="BH60" s="531"/>
      <c r="BI60" s="531"/>
      <c r="BJ60" s="531"/>
      <c r="BK60" s="531"/>
      <c r="BL60" s="531"/>
      <c r="BM60" s="531"/>
      <c r="BN60" s="531"/>
      <c r="BO60" s="531"/>
      <c r="BP60" s="531"/>
      <c r="BQ60" s="531"/>
      <c r="BR60" s="531"/>
      <c r="BS60" s="531"/>
      <c r="BT60" s="531"/>
    </row>
    <row r="61" spans="1:72" x14ac:dyDescent="0.35">
      <c r="A61" s="531"/>
      <c r="B61" s="531"/>
      <c r="C61" s="531"/>
      <c r="D61" s="531"/>
      <c r="E61" s="531"/>
      <c r="F61" s="531"/>
      <c r="G61" s="531"/>
      <c r="H61" s="531"/>
      <c r="I61" s="531"/>
      <c r="J61" s="531"/>
      <c r="K61" s="531"/>
      <c r="L61" s="531"/>
      <c r="M61" s="531"/>
      <c r="N61" s="508"/>
      <c r="O61" s="513"/>
      <c r="P61" s="514"/>
      <c r="Q61" s="508"/>
      <c r="R61" s="514"/>
      <c r="S61" s="514"/>
      <c r="T61" s="508"/>
      <c r="U61" s="508"/>
      <c r="V61" s="515"/>
      <c r="W61" s="514"/>
      <c r="X61" s="514"/>
      <c r="Y61" s="514"/>
      <c r="Z61" s="514"/>
      <c r="AA61" s="514"/>
      <c r="AB61" s="514"/>
      <c r="AC61" s="508"/>
      <c r="AD61" s="514"/>
      <c r="AE61" s="514"/>
      <c r="AF61" s="513"/>
      <c r="AG61" s="513"/>
      <c r="AH61" s="513"/>
      <c r="AI61" s="508"/>
      <c r="AJ61" s="508"/>
      <c r="AK61" s="508"/>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H61" s="531"/>
      <c r="BI61" s="531"/>
      <c r="BJ61" s="531"/>
      <c r="BK61" s="531"/>
      <c r="BL61" s="531"/>
      <c r="BM61" s="531"/>
      <c r="BN61" s="531"/>
      <c r="BO61" s="531"/>
      <c r="BP61" s="531"/>
      <c r="BQ61" s="531"/>
      <c r="BR61" s="531"/>
      <c r="BS61" s="531"/>
      <c r="BT61" s="531"/>
    </row>
    <row r="62" spans="1:72" x14ac:dyDescent="0.35">
      <c r="A62" s="531"/>
      <c r="B62" s="531"/>
      <c r="C62" s="531"/>
      <c r="D62" s="531"/>
      <c r="E62" s="531"/>
      <c r="F62" s="531"/>
      <c r="G62" s="531"/>
      <c r="H62" s="531"/>
      <c r="I62" s="531"/>
      <c r="J62" s="531"/>
      <c r="K62" s="531"/>
      <c r="L62" s="531"/>
      <c r="M62" s="531"/>
      <c r="N62" s="508"/>
      <c r="O62" s="513"/>
      <c r="P62" s="514"/>
      <c r="Q62" s="514"/>
      <c r="R62" s="514"/>
      <c r="S62" s="514"/>
      <c r="T62" s="507"/>
      <c r="U62" s="515"/>
      <c r="V62" s="515"/>
      <c r="W62" s="514"/>
      <c r="X62" s="514"/>
      <c r="Y62" s="514"/>
      <c r="Z62" s="508"/>
      <c r="AA62" s="514"/>
      <c r="AB62" s="514"/>
      <c r="AC62" s="508"/>
      <c r="AD62" s="514"/>
      <c r="AE62" s="514"/>
      <c r="AF62" s="513"/>
      <c r="AG62" s="513"/>
      <c r="AH62" s="513"/>
      <c r="AI62" s="508"/>
      <c r="AJ62" s="508"/>
      <c r="AK62" s="508"/>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531"/>
      <c r="BQ62" s="531"/>
      <c r="BR62" s="531"/>
      <c r="BS62" s="531"/>
      <c r="BT62" s="531"/>
    </row>
    <row r="63" spans="1:72" x14ac:dyDescent="0.35">
      <c r="A63" s="531"/>
      <c r="B63" s="531"/>
      <c r="C63" s="531"/>
      <c r="D63" s="531"/>
      <c r="E63" s="531"/>
      <c r="F63" s="531"/>
      <c r="G63" s="531"/>
      <c r="H63" s="531"/>
      <c r="I63" s="531"/>
      <c r="J63" s="531"/>
      <c r="K63" s="531"/>
      <c r="L63" s="531"/>
      <c r="M63" s="531"/>
      <c r="N63" s="513"/>
      <c r="O63" s="507"/>
      <c r="P63" s="507"/>
      <c r="Q63" s="514"/>
      <c r="R63" s="514"/>
      <c r="S63" s="514"/>
      <c r="T63" s="514"/>
      <c r="U63" s="515"/>
      <c r="V63" s="515"/>
      <c r="W63" s="514"/>
      <c r="X63" s="514"/>
      <c r="Y63" s="514"/>
      <c r="Z63" s="514"/>
      <c r="AA63" s="508"/>
      <c r="AB63" s="514"/>
      <c r="AC63" s="514"/>
      <c r="AD63" s="508"/>
      <c r="AE63" s="514"/>
      <c r="AF63" s="513"/>
      <c r="AG63" s="513"/>
      <c r="AH63" s="513"/>
      <c r="AI63" s="508"/>
      <c r="AJ63" s="508"/>
      <c r="AK63" s="508"/>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1"/>
      <c r="BM63" s="531"/>
      <c r="BN63" s="531"/>
      <c r="BO63" s="531"/>
      <c r="BP63" s="531"/>
      <c r="BQ63" s="531"/>
      <c r="BR63" s="531"/>
      <c r="BS63" s="531"/>
      <c r="BT63" s="531"/>
    </row>
    <row r="64" spans="1:72" x14ac:dyDescent="0.35">
      <c r="A64" s="531"/>
      <c r="B64" s="531"/>
      <c r="C64" s="531"/>
      <c r="D64" s="531"/>
      <c r="E64" s="531"/>
      <c r="F64" s="531"/>
      <c r="G64" s="531"/>
      <c r="H64" s="531"/>
      <c r="I64" s="531"/>
      <c r="J64" s="531"/>
      <c r="K64" s="531"/>
      <c r="L64" s="531"/>
      <c r="M64" s="531"/>
      <c r="N64" s="513"/>
      <c r="O64" s="508"/>
      <c r="P64" s="508"/>
      <c r="Q64" s="514"/>
      <c r="R64" s="514"/>
      <c r="S64" s="514"/>
      <c r="T64" s="507"/>
      <c r="U64" s="515"/>
      <c r="V64" s="515"/>
      <c r="W64" s="514"/>
      <c r="X64" s="514"/>
      <c r="Y64" s="508"/>
      <c r="Z64" s="514"/>
      <c r="AA64" s="508"/>
      <c r="AB64" s="514"/>
      <c r="AC64" s="508"/>
      <c r="AD64" s="514"/>
      <c r="AE64" s="514"/>
      <c r="AF64" s="513"/>
      <c r="AG64" s="513"/>
      <c r="AH64" s="513"/>
      <c r="AI64" s="508"/>
      <c r="AJ64" s="508"/>
      <c r="AK64" s="508"/>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c r="BO64" s="531"/>
      <c r="BP64" s="531"/>
      <c r="BQ64" s="531"/>
      <c r="BR64" s="531"/>
      <c r="BS64" s="531"/>
      <c r="BT64" s="531"/>
    </row>
    <row r="65" spans="1:72" x14ac:dyDescent="0.35">
      <c r="A65" s="531"/>
      <c r="B65" s="531"/>
      <c r="C65" s="531"/>
      <c r="D65" s="531"/>
      <c r="E65" s="531"/>
      <c r="F65" s="531"/>
      <c r="G65" s="531"/>
      <c r="H65" s="531"/>
      <c r="I65" s="531"/>
      <c r="J65" s="531"/>
      <c r="K65" s="531"/>
      <c r="L65" s="531"/>
      <c r="M65" s="531"/>
      <c r="N65" s="513"/>
      <c r="O65" s="507"/>
      <c r="P65" s="507"/>
      <c r="Q65" s="514"/>
      <c r="R65" s="514"/>
      <c r="S65" s="514"/>
      <c r="T65" s="514"/>
      <c r="U65" s="515"/>
      <c r="V65" s="515"/>
      <c r="W65" s="514"/>
      <c r="X65" s="514"/>
      <c r="Y65" s="514"/>
      <c r="Z65" s="514"/>
      <c r="AA65" s="508"/>
      <c r="AB65" s="514"/>
      <c r="AC65" s="508"/>
      <c r="AD65" s="514"/>
      <c r="AE65" s="514"/>
      <c r="AF65" s="513"/>
      <c r="AG65" s="513"/>
      <c r="AH65" s="513"/>
      <c r="AI65" s="508"/>
      <c r="AJ65" s="508"/>
      <c r="AK65" s="508"/>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531"/>
    </row>
    <row r="66" spans="1:72" x14ac:dyDescent="0.35">
      <c r="A66" s="531"/>
      <c r="B66" s="531"/>
      <c r="C66" s="531"/>
      <c r="D66" s="531"/>
      <c r="E66" s="531"/>
      <c r="F66" s="531"/>
      <c r="G66" s="531"/>
      <c r="H66" s="531"/>
      <c r="I66" s="531"/>
      <c r="J66" s="531"/>
      <c r="K66" s="531"/>
      <c r="L66" s="531"/>
      <c r="M66" s="531"/>
      <c r="N66" s="513"/>
      <c r="O66" s="508"/>
      <c r="P66" s="508"/>
      <c r="Q66" s="508"/>
      <c r="R66" s="508"/>
      <c r="S66" s="514"/>
      <c r="T66" s="514"/>
      <c r="U66" s="508"/>
      <c r="V66" s="508"/>
      <c r="W66" s="514"/>
      <c r="X66" s="508"/>
      <c r="Y66" s="508"/>
      <c r="Z66" s="514"/>
      <c r="AA66" s="514"/>
      <c r="AB66" s="514"/>
      <c r="AC66" s="508"/>
      <c r="AD66" s="514"/>
      <c r="AE66" s="514"/>
      <c r="AF66" s="513"/>
      <c r="AG66" s="513"/>
      <c r="AH66" s="513"/>
      <c r="AI66" s="508"/>
      <c r="AJ66" s="508"/>
      <c r="AK66" s="508"/>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row>
    <row r="67" spans="1:72" x14ac:dyDescent="0.35">
      <c r="A67" s="531"/>
      <c r="B67" s="531"/>
      <c r="C67" s="531"/>
      <c r="D67" s="531"/>
      <c r="E67" s="531"/>
      <c r="F67" s="531"/>
      <c r="G67" s="531"/>
      <c r="H67" s="531"/>
      <c r="I67" s="531"/>
      <c r="J67" s="531"/>
      <c r="K67" s="531"/>
      <c r="L67" s="531"/>
      <c r="M67" s="531"/>
      <c r="N67" s="513"/>
      <c r="O67" s="508"/>
      <c r="P67" s="507"/>
      <c r="Q67" s="514"/>
      <c r="R67" s="514"/>
      <c r="S67" s="514"/>
      <c r="T67" s="507"/>
      <c r="U67" s="510"/>
      <c r="V67" s="515"/>
      <c r="W67" s="514"/>
      <c r="X67" s="514"/>
      <c r="Y67" s="514"/>
      <c r="Z67" s="514"/>
      <c r="AA67" s="514"/>
      <c r="AB67" s="514"/>
      <c r="AC67" s="508"/>
      <c r="AD67" s="514"/>
      <c r="AE67" s="514"/>
      <c r="AF67" s="513"/>
      <c r="AG67" s="513"/>
      <c r="AH67" s="513"/>
      <c r="AI67" s="508"/>
      <c r="AJ67" s="508"/>
      <c r="AK67" s="508"/>
      <c r="AL67" s="531"/>
      <c r="AM67" s="531"/>
      <c r="AN67" s="531"/>
      <c r="AO67" s="531"/>
      <c r="AP67" s="531"/>
      <c r="AQ67" s="531"/>
      <c r="AR67" s="531"/>
      <c r="AS67" s="531"/>
      <c r="AT67" s="531"/>
      <c r="AU67" s="531"/>
      <c r="AV67" s="531"/>
      <c r="AW67" s="531"/>
      <c r="AX67" s="531"/>
      <c r="AY67" s="531"/>
      <c r="AZ67" s="531"/>
      <c r="BA67" s="531"/>
      <c r="BB67" s="531"/>
      <c r="BC67" s="531"/>
      <c r="BD67" s="531"/>
      <c r="BE67" s="531"/>
      <c r="BF67" s="531"/>
      <c r="BG67" s="531"/>
      <c r="BH67" s="531"/>
      <c r="BI67" s="531"/>
      <c r="BJ67" s="531"/>
      <c r="BK67" s="531"/>
      <c r="BL67" s="531"/>
      <c r="BM67" s="531"/>
      <c r="BN67" s="531"/>
      <c r="BO67" s="531"/>
      <c r="BP67" s="531"/>
      <c r="BQ67" s="531"/>
      <c r="BR67" s="531"/>
      <c r="BS67" s="531"/>
      <c r="BT67" s="531"/>
    </row>
    <row r="68" spans="1:72" x14ac:dyDescent="0.35">
      <c r="A68" s="531"/>
      <c r="B68" s="531"/>
      <c r="C68" s="531"/>
      <c r="D68" s="531"/>
      <c r="E68" s="531"/>
      <c r="F68" s="531"/>
      <c r="G68" s="531"/>
      <c r="H68" s="531"/>
      <c r="I68" s="531"/>
      <c r="J68" s="531"/>
      <c r="K68" s="531"/>
      <c r="L68" s="531"/>
      <c r="M68" s="531"/>
      <c r="N68" s="513"/>
      <c r="O68" s="508"/>
      <c r="P68" s="507"/>
      <c r="Q68" s="514"/>
      <c r="R68" s="514"/>
      <c r="S68" s="514"/>
      <c r="T68" s="507"/>
      <c r="U68" s="510"/>
      <c r="V68" s="515"/>
      <c r="W68" s="514"/>
      <c r="X68" s="514"/>
      <c r="Y68" s="514"/>
      <c r="Z68" s="514"/>
      <c r="AA68" s="508"/>
      <c r="AB68" s="514"/>
      <c r="AC68" s="508"/>
      <c r="AD68" s="514"/>
      <c r="AE68" s="514"/>
      <c r="AF68" s="513"/>
      <c r="AG68" s="513"/>
      <c r="AH68" s="513"/>
      <c r="AI68" s="508"/>
      <c r="AJ68" s="508"/>
      <c r="AK68" s="508"/>
      <c r="AL68" s="531"/>
      <c r="AM68" s="531"/>
      <c r="AN68" s="531"/>
      <c r="AO68" s="531"/>
      <c r="AP68" s="531"/>
      <c r="AQ68" s="531"/>
      <c r="AR68" s="531"/>
      <c r="AS68" s="531"/>
      <c r="AT68" s="531"/>
      <c r="AU68" s="531"/>
      <c r="AV68" s="531"/>
      <c r="AW68" s="531"/>
      <c r="AX68" s="531"/>
      <c r="AY68" s="531"/>
      <c r="AZ68" s="531"/>
      <c r="BA68" s="531"/>
      <c r="BB68" s="531"/>
      <c r="BC68" s="531"/>
      <c r="BD68" s="531"/>
      <c r="BE68" s="531"/>
      <c r="BF68" s="531"/>
      <c r="BG68" s="531"/>
      <c r="BH68" s="531"/>
      <c r="BI68" s="531"/>
      <c r="BJ68" s="531"/>
      <c r="BK68" s="531"/>
      <c r="BL68" s="531"/>
      <c r="BM68" s="531"/>
      <c r="BN68" s="531"/>
      <c r="BO68" s="531"/>
      <c r="BP68" s="531"/>
      <c r="BQ68" s="531"/>
      <c r="BR68" s="531"/>
      <c r="BS68" s="531"/>
      <c r="BT68" s="531"/>
    </row>
    <row r="69" spans="1:72" x14ac:dyDescent="0.35">
      <c r="A69" s="1418"/>
      <c r="B69" s="1418"/>
      <c r="C69" s="1418"/>
      <c r="D69" s="1418"/>
      <c r="E69" s="1418"/>
      <c r="F69" s="1418"/>
      <c r="G69" s="1418"/>
      <c r="H69" s="1418"/>
      <c r="I69" s="1418"/>
      <c r="J69" s="1418"/>
      <c r="K69" s="1418"/>
      <c r="L69" s="1418"/>
      <c r="M69" s="1418"/>
      <c r="N69" s="513"/>
      <c r="O69" s="507"/>
      <c r="P69" s="507"/>
      <c r="Q69" s="514"/>
      <c r="R69" s="514"/>
      <c r="S69" s="514"/>
      <c r="T69" s="508"/>
      <c r="U69" s="510"/>
      <c r="V69" s="515"/>
      <c r="W69" s="514"/>
      <c r="X69" s="514"/>
      <c r="Y69" s="514"/>
      <c r="Z69" s="508"/>
      <c r="AA69" s="508"/>
      <c r="AB69" s="514"/>
      <c r="AC69" s="514"/>
      <c r="AD69" s="514"/>
      <c r="AE69" s="513"/>
      <c r="AF69" s="513"/>
      <c r="AG69" s="513"/>
      <c r="AH69" s="513"/>
      <c r="AI69" s="508"/>
      <c r="AJ69" s="508"/>
      <c r="AK69" s="508"/>
      <c r="AL69" s="1418"/>
      <c r="AM69" s="1418"/>
      <c r="AN69" s="1418"/>
      <c r="AO69" s="1418"/>
      <c r="AP69" s="1418"/>
      <c r="AQ69" s="1418"/>
      <c r="AR69" s="1418"/>
      <c r="AS69" s="1418"/>
      <c r="AT69" s="1418"/>
      <c r="AU69" s="1418"/>
      <c r="AV69" s="1418"/>
      <c r="AW69" s="1418"/>
      <c r="AX69" s="1418"/>
      <c r="AY69" s="1418"/>
      <c r="AZ69" s="1418"/>
      <c r="BA69" s="1418"/>
      <c r="BB69" s="1418"/>
      <c r="BC69" s="1418"/>
      <c r="BD69" s="1418"/>
      <c r="BE69" s="1418"/>
      <c r="BF69" s="1418"/>
      <c r="BG69" s="1418"/>
      <c r="BH69" s="1418"/>
      <c r="BI69" s="1418"/>
      <c r="BJ69" s="1418"/>
      <c r="BK69" s="1418"/>
      <c r="BL69" s="1418"/>
      <c r="BM69" s="1418"/>
      <c r="BN69" s="1418"/>
      <c r="BO69" s="1418"/>
      <c r="BP69" s="1418"/>
      <c r="BQ69" s="1418"/>
      <c r="BR69" s="1418"/>
      <c r="BS69" s="1418"/>
      <c r="BT69" s="1418"/>
    </row>
    <row r="70" spans="1:72" x14ac:dyDescent="0.35">
      <c r="A70" s="1418"/>
      <c r="B70" s="1418"/>
      <c r="C70" s="1418"/>
      <c r="D70" s="1418"/>
      <c r="E70" s="1418"/>
      <c r="F70" s="1418"/>
      <c r="G70" s="1418"/>
      <c r="H70" s="1418"/>
      <c r="I70" s="1418"/>
      <c r="J70" s="1418"/>
      <c r="K70" s="1418"/>
      <c r="L70" s="1418"/>
      <c r="M70" s="1418"/>
      <c r="N70" s="508"/>
      <c r="O70" s="507"/>
      <c r="P70" s="514"/>
      <c r="Q70" s="514"/>
      <c r="R70" s="514"/>
      <c r="S70" s="514"/>
      <c r="T70" s="514"/>
      <c r="U70" s="508"/>
      <c r="V70" s="515"/>
      <c r="W70" s="514"/>
      <c r="X70" s="508"/>
      <c r="Y70" s="514"/>
      <c r="Z70" s="513"/>
      <c r="AA70" s="514"/>
      <c r="AB70" s="514"/>
      <c r="AC70" s="514"/>
      <c r="AD70" s="514"/>
      <c r="AE70" s="508"/>
      <c r="AF70" s="515"/>
      <c r="AG70" s="508"/>
      <c r="AH70" s="508"/>
      <c r="AI70" s="508"/>
      <c r="AJ70" s="508"/>
      <c r="AK70" s="508"/>
      <c r="AL70" s="1418"/>
      <c r="AM70" s="1418"/>
      <c r="AN70" s="1418"/>
      <c r="AO70" s="1418"/>
      <c r="AP70" s="1418"/>
      <c r="AQ70" s="1418"/>
      <c r="AR70" s="1418"/>
      <c r="AS70" s="1418"/>
      <c r="AT70" s="1418"/>
      <c r="AU70" s="1418"/>
      <c r="AV70" s="1418"/>
      <c r="AW70" s="1418"/>
      <c r="AX70" s="1418"/>
      <c r="AY70" s="1418"/>
      <c r="AZ70" s="1418"/>
      <c r="BA70" s="1418"/>
      <c r="BB70" s="1418"/>
      <c r="BC70" s="1418"/>
      <c r="BD70" s="1418"/>
      <c r="BE70" s="1418"/>
      <c r="BF70" s="1418"/>
      <c r="BG70" s="1418"/>
      <c r="BH70" s="1418"/>
      <c r="BI70" s="1418"/>
      <c r="BJ70" s="1418"/>
      <c r="BK70" s="1418"/>
      <c r="BL70" s="1418"/>
      <c r="BM70" s="1418"/>
      <c r="BN70" s="1418"/>
      <c r="BO70" s="1418"/>
      <c r="BP70" s="1418"/>
      <c r="BQ70" s="1418"/>
      <c r="BR70" s="1418"/>
      <c r="BS70" s="1418"/>
      <c r="BT70" s="1418"/>
    </row>
    <row r="71" spans="1:72" x14ac:dyDescent="0.35">
      <c r="A71" s="1418"/>
      <c r="B71" s="1418"/>
      <c r="C71" s="1418"/>
      <c r="D71" s="1418"/>
      <c r="E71" s="1418"/>
      <c r="F71" s="1418"/>
      <c r="G71" s="1418"/>
      <c r="H71" s="1418"/>
      <c r="I71" s="1418"/>
      <c r="J71" s="1418"/>
      <c r="K71" s="1418"/>
      <c r="L71" s="1418"/>
      <c r="M71" s="1418"/>
      <c r="N71" s="508"/>
      <c r="O71" s="507"/>
      <c r="P71" s="514"/>
      <c r="Q71" s="514"/>
      <c r="R71" s="514"/>
      <c r="S71" s="514"/>
      <c r="T71" s="514"/>
      <c r="U71" s="508"/>
      <c r="V71" s="515"/>
      <c r="W71" s="514"/>
      <c r="X71" s="508"/>
      <c r="Y71" s="514"/>
      <c r="Z71" s="513"/>
      <c r="AA71" s="514"/>
      <c r="AB71" s="514"/>
      <c r="AC71" s="514"/>
      <c r="AD71" s="514"/>
      <c r="AE71" s="508"/>
      <c r="AF71" s="515"/>
      <c r="AG71" s="508"/>
      <c r="AH71" s="508"/>
      <c r="AI71" s="508"/>
      <c r="AJ71" s="508"/>
      <c r="AK71" s="508"/>
      <c r="AL71" s="1418"/>
      <c r="AM71" s="1418"/>
      <c r="AN71" s="1418"/>
      <c r="AO71" s="1418"/>
      <c r="AP71" s="1418"/>
      <c r="AQ71" s="1418"/>
      <c r="AR71" s="1418"/>
      <c r="AS71" s="1418"/>
      <c r="AT71" s="1418"/>
      <c r="AU71" s="1418"/>
      <c r="AV71" s="1418"/>
      <c r="AW71" s="1418"/>
      <c r="AX71" s="1418"/>
      <c r="AY71" s="1418"/>
      <c r="AZ71" s="1418"/>
      <c r="BA71" s="1418"/>
      <c r="BB71" s="1418"/>
      <c r="BC71" s="1418"/>
      <c r="BD71" s="1418"/>
      <c r="BE71" s="1418"/>
      <c r="BF71" s="1418"/>
      <c r="BG71" s="1418"/>
      <c r="BH71" s="1418"/>
      <c r="BI71" s="1418"/>
      <c r="BJ71" s="1418"/>
      <c r="BK71" s="1418"/>
      <c r="BL71" s="1418"/>
      <c r="BM71" s="1418"/>
      <c r="BN71" s="1418"/>
      <c r="BO71" s="1418"/>
      <c r="BP71" s="1418"/>
      <c r="BQ71" s="1418"/>
      <c r="BR71" s="1418"/>
      <c r="BS71" s="1418"/>
      <c r="BT71" s="1418"/>
    </row>
    <row r="72" spans="1:72" x14ac:dyDescent="0.35">
      <c r="A72" s="1418"/>
      <c r="B72" s="1418"/>
      <c r="C72" s="1418"/>
      <c r="D72" s="1418"/>
      <c r="E72" s="1418"/>
      <c r="F72" s="1418"/>
      <c r="G72" s="1418"/>
      <c r="H72" s="1418"/>
      <c r="I72" s="1418"/>
      <c r="J72" s="1418"/>
      <c r="K72" s="1418"/>
      <c r="L72" s="1418"/>
      <c r="M72" s="1418"/>
      <c r="N72" s="508"/>
      <c r="O72" s="507"/>
      <c r="P72" s="514"/>
      <c r="Q72" s="514"/>
      <c r="R72" s="514"/>
      <c r="S72" s="514"/>
      <c r="T72" s="514"/>
      <c r="U72" s="508"/>
      <c r="V72" s="510"/>
      <c r="W72" s="514"/>
      <c r="X72" s="508"/>
      <c r="Y72" s="514"/>
      <c r="Z72" s="513"/>
      <c r="AA72" s="516"/>
      <c r="AB72" s="508"/>
      <c r="AC72" s="509"/>
      <c r="AD72" s="508"/>
      <c r="AE72" s="508"/>
      <c r="AF72" s="515"/>
      <c r="AG72" s="509"/>
      <c r="AH72" s="508"/>
      <c r="AI72" s="509"/>
      <c r="AJ72" s="509"/>
      <c r="AK72" s="509"/>
      <c r="AL72" s="1418"/>
      <c r="AM72" s="1418"/>
      <c r="AN72" s="1418"/>
      <c r="AO72" s="1418"/>
      <c r="AP72" s="1418"/>
      <c r="AQ72" s="1418"/>
      <c r="AR72" s="1418"/>
      <c r="AS72" s="1418"/>
      <c r="AT72" s="1418"/>
      <c r="AU72" s="1418"/>
      <c r="AV72" s="1418"/>
      <c r="AW72" s="1418"/>
      <c r="AX72" s="1418"/>
      <c r="AY72" s="1418"/>
      <c r="AZ72" s="1418"/>
      <c r="BA72" s="1418"/>
      <c r="BB72" s="1418"/>
      <c r="BC72" s="1418"/>
      <c r="BD72" s="1418"/>
      <c r="BE72" s="1418"/>
      <c r="BF72" s="1418"/>
      <c r="BG72" s="1418"/>
      <c r="BH72" s="1418"/>
      <c r="BI72" s="1418"/>
      <c r="BJ72" s="1418"/>
      <c r="BK72" s="1418"/>
      <c r="BL72" s="1418"/>
      <c r="BM72" s="1418"/>
      <c r="BN72" s="1418"/>
      <c r="BO72" s="1418"/>
      <c r="BP72" s="1418"/>
      <c r="BQ72" s="1418"/>
      <c r="BR72" s="1418"/>
      <c r="BS72" s="1418"/>
      <c r="BT72" s="1418"/>
    </row>
    <row r="73" spans="1:72" x14ac:dyDescent="0.35">
      <c r="A73" s="1418"/>
      <c r="B73" s="1418"/>
      <c r="C73" s="1418"/>
      <c r="D73" s="1418"/>
      <c r="E73" s="1418"/>
      <c r="F73" s="1418"/>
      <c r="G73" s="1418"/>
      <c r="H73" s="1418"/>
      <c r="I73" s="1418"/>
      <c r="J73" s="1418"/>
      <c r="K73" s="1418"/>
      <c r="L73" s="1418"/>
      <c r="M73" s="1418"/>
      <c r="N73" s="508"/>
      <c r="O73" s="507"/>
      <c r="P73" s="514"/>
      <c r="Q73" s="508"/>
      <c r="R73" s="514"/>
      <c r="S73" s="514"/>
      <c r="T73" s="514"/>
      <c r="U73" s="508"/>
      <c r="V73" s="510"/>
      <c r="W73" s="514"/>
      <c r="X73" s="508"/>
      <c r="Y73" s="514"/>
      <c r="Z73" s="513"/>
      <c r="AA73" s="514"/>
      <c r="AB73" s="514"/>
      <c r="AC73" s="514"/>
      <c r="AD73" s="507"/>
      <c r="AE73" s="508"/>
      <c r="AF73" s="510"/>
      <c r="AG73" s="508"/>
      <c r="AH73" s="508"/>
      <c r="AI73" s="508"/>
      <c r="AJ73" s="508"/>
      <c r="AK73" s="508"/>
      <c r="AL73" s="1418"/>
      <c r="AM73" s="1418"/>
      <c r="AN73" s="1418"/>
      <c r="AO73" s="1418"/>
      <c r="AP73" s="1418"/>
      <c r="AQ73" s="1418"/>
      <c r="AR73" s="1418"/>
      <c r="AS73" s="1418"/>
      <c r="AT73" s="1418"/>
      <c r="AU73" s="1418"/>
      <c r="AV73" s="1418"/>
      <c r="AW73" s="1418"/>
      <c r="AX73" s="1418"/>
      <c r="AY73" s="1418"/>
      <c r="AZ73" s="1418"/>
      <c r="BA73" s="1418"/>
      <c r="BB73" s="1418"/>
      <c r="BC73" s="1418"/>
      <c r="BD73" s="1418"/>
      <c r="BE73" s="1418"/>
      <c r="BF73" s="1418"/>
      <c r="BG73" s="1418"/>
      <c r="BH73" s="1418"/>
      <c r="BI73" s="1418"/>
      <c r="BJ73" s="1418"/>
      <c r="BK73" s="1418"/>
      <c r="BL73" s="1418"/>
      <c r="BM73" s="1418"/>
      <c r="BN73" s="1418"/>
      <c r="BO73" s="1418"/>
      <c r="BP73" s="1418"/>
      <c r="BQ73" s="1418"/>
      <c r="BR73" s="1418"/>
      <c r="BS73" s="1418"/>
      <c r="BT73" s="1418"/>
    </row>
    <row r="74" spans="1:72" x14ac:dyDescent="0.35">
      <c r="A74" s="1418"/>
      <c r="B74" s="1418"/>
      <c r="C74" s="1418"/>
      <c r="D74" s="1418"/>
      <c r="E74" s="1418"/>
      <c r="F74" s="1418"/>
      <c r="G74" s="1418"/>
      <c r="H74" s="1418"/>
      <c r="I74" s="1418"/>
      <c r="J74" s="1418"/>
      <c r="K74" s="1418"/>
      <c r="L74" s="1418"/>
      <c r="M74" s="1418"/>
      <c r="N74" s="514"/>
      <c r="O74" s="507"/>
      <c r="P74" s="514"/>
      <c r="Q74" s="514"/>
      <c r="R74" s="514"/>
      <c r="S74" s="514"/>
      <c r="T74" s="514"/>
      <c r="U74" s="508"/>
      <c r="V74" s="510"/>
      <c r="W74" s="514"/>
      <c r="X74" s="508"/>
      <c r="Y74" s="514"/>
      <c r="Z74" s="513"/>
      <c r="AA74" s="514"/>
      <c r="AB74" s="514"/>
      <c r="AC74" s="514"/>
      <c r="AD74" s="514"/>
      <c r="AE74" s="508"/>
      <c r="AF74" s="515"/>
      <c r="AG74" s="514"/>
      <c r="AH74" s="508"/>
      <c r="AI74" s="508"/>
      <c r="AJ74" s="508"/>
      <c r="AK74" s="508"/>
      <c r="AL74" s="1418"/>
      <c r="AM74" s="1418"/>
      <c r="AN74" s="1418"/>
      <c r="AO74" s="1418"/>
      <c r="AP74" s="1418"/>
      <c r="AQ74" s="1418"/>
      <c r="AR74" s="1418"/>
      <c r="AS74" s="1418"/>
      <c r="AT74" s="1418"/>
      <c r="AU74" s="1418"/>
      <c r="AV74" s="1418"/>
      <c r="AW74" s="1418"/>
      <c r="AX74" s="1418"/>
      <c r="AY74" s="1418"/>
      <c r="AZ74" s="1418"/>
      <c r="BA74" s="1418"/>
      <c r="BB74" s="1418"/>
      <c r="BC74" s="1418"/>
      <c r="BD74" s="1418"/>
      <c r="BE74" s="1418"/>
      <c r="BF74" s="1418"/>
      <c r="BG74" s="1418"/>
      <c r="BH74" s="1418"/>
      <c r="BI74" s="1418"/>
      <c r="BJ74" s="1418"/>
      <c r="BK74" s="1418"/>
      <c r="BL74" s="1418"/>
      <c r="BM74" s="1418"/>
      <c r="BN74" s="1418"/>
      <c r="BO74" s="1418"/>
      <c r="BP74" s="1418"/>
      <c r="BQ74" s="1418"/>
      <c r="BR74" s="1418"/>
      <c r="BS74" s="1418"/>
      <c r="BT74" s="1418"/>
    </row>
    <row r="75" spans="1:72" x14ac:dyDescent="0.35">
      <c r="A75" s="1418"/>
      <c r="B75" s="1418"/>
      <c r="C75" s="1418"/>
      <c r="D75" s="1418"/>
      <c r="E75" s="1418"/>
      <c r="F75" s="1418"/>
      <c r="G75" s="1418"/>
      <c r="H75" s="1418"/>
      <c r="I75" s="1418"/>
      <c r="J75" s="1418"/>
      <c r="K75" s="1418"/>
      <c r="L75" s="1418"/>
      <c r="M75" s="1418"/>
      <c r="N75" s="514"/>
      <c r="O75" s="507"/>
      <c r="P75" s="514"/>
      <c r="Q75" s="514"/>
      <c r="R75" s="514"/>
      <c r="S75" s="514"/>
      <c r="T75" s="514"/>
      <c r="U75" s="508"/>
      <c r="V75" s="510"/>
      <c r="W75" s="514"/>
      <c r="X75" s="508"/>
      <c r="Y75" s="514"/>
      <c r="Z75" s="513"/>
      <c r="AA75" s="508"/>
      <c r="AB75" s="508"/>
      <c r="AC75" s="514"/>
      <c r="AD75" s="514"/>
      <c r="AE75" s="508"/>
      <c r="AF75" s="515"/>
      <c r="AG75" s="514"/>
      <c r="AH75" s="508"/>
      <c r="AI75" s="508"/>
      <c r="AJ75" s="508"/>
      <c r="AK75" s="508"/>
      <c r="AL75" s="1418"/>
      <c r="AM75" s="1418"/>
      <c r="AN75" s="1418"/>
      <c r="AO75" s="1418"/>
      <c r="AP75" s="1418"/>
      <c r="AQ75" s="1418"/>
      <c r="AR75" s="1418"/>
      <c r="AS75" s="1418"/>
      <c r="AT75" s="1418"/>
      <c r="AU75" s="1418"/>
      <c r="AV75" s="1418"/>
      <c r="AW75" s="1418"/>
      <c r="AX75" s="1418"/>
      <c r="AY75" s="1418"/>
      <c r="AZ75" s="1418"/>
      <c r="BA75" s="1418"/>
      <c r="BB75" s="1418"/>
      <c r="BC75" s="1418"/>
      <c r="BD75" s="1418"/>
      <c r="BE75" s="1418"/>
      <c r="BF75" s="1418"/>
      <c r="BG75" s="1418"/>
      <c r="BH75" s="1418"/>
      <c r="BI75" s="1418"/>
      <c r="BJ75" s="1418"/>
      <c r="BK75" s="1418"/>
      <c r="BL75" s="1418"/>
      <c r="BM75" s="1418"/>
      <c r="BN75" s="1418"/>
      <c r="BO75" s="1418"/>
      <c r="BP75" s="1418"/>
      <c r="BQ75" s="1418"/>
      <c r="BR75" s="1418"/>
      <c r="BS75" s="1418"/>
      <c r="BT75" s="1418"/>
    </row>
    <row r="76" spans="1:72" x14ac:dyDescent="0.35">
      <c r="A76" s="1418"/>
      <c r="B76" s="1418"/>
      <c r="C76" s="1418"/>
      <c r="D76" s="1418"/>
      <c r="E76" s="1418"/>
      <c r="F76" s="1418"/>
      <c r="G76" s="1418"/>
      <c r="H76" s="1418"/>
      <c r="I76" s="1418"/>
      <c r="J76" s="1418"/>
      <c r="K76" s="1418"/>
      <c r="L76" s="1418"/>
      <c r="M76" s="1418"/>
      <c r="N76" s="514"/>
      <c r="O76" s="508"/>
      <c r="P76" s="508"/>
      <c r="Q76" s="508"/>
      <c r="R76" s="508"/>
      <c r="S76" s="508"/>
      <c r="T76" s="508"/>
      <c r="U76" s="508"/>
      <c r="V76" s="508"/>
      <c r="W76" s="508"/>
      <c r="X76" s="508"/>
      <c r="Y76" s="514"/>
      <c r="Z76" s="514"/>
      <c r="AA76" s="514"/>
      <c r="AB76" s="514"/>
      <c r="AC76" s="514"/>
      <c r="AD76" s="514"/>
      <c r="AE76" s="514"/>
      <c r="AF76" s="510"/>
      <c r="AG76" s="515"/>
      <c r="AH76" s="514"/>
      <c r="AI76" s="514"/>
      <c r="AJ76" s="514"/>
      <c r="AK76" s="507"/>
      <c r="AL76" s="1418"/>
      <c r="AM76" s="1418"/>
      <c r="AN76" s="1418"/>
      <c r="AO76" s="1418"/>
      <c r="AP76" s="1418"/>
      <c r="AQ76" s="1418"/>
      <c r="AR76" s="1418"/>
      <c r="AS76" s="1418"/>
      <c r="AT76" s="1418"/>
      <c r="AU76" s="1418"/>
      <c r="AV76" s="1418"/>
      <c r="AW76" s="1418"/>
      <c r="AX76" s="1418"/>
      <c r="AY76" s="1418"/>
      <c r="AZ76" s="1418"/>
      <c r="BA76" s="1418"/>
      <c r="BB76" s="1418"/>
      <c r="BC76" s="1418"/>
      <c r="BD76" s="1418"/>
      <c r="BE76" s="1418"/>
      <c r="BF76" s="1418"/>
      <c r="BG76" s="1418"/>
      <c r="BH76" s="1418"/>
      <c r="BI76" s="1418"/>
      <c r="BJ76" s="1418"/>
      <c r="BK76" s="1418"/>
      <c r="BL76" s="1418"/>
      <c r="BM76" s="1418"/>
      <c r="BN76" s="1418"/>
      <c r="BO76" s="1418"/>
      <c r="BP76" s="1418"/>
      <c r="BQ76" s="1418"/>
      <c r="BR76" s="1418"/>
      <c r="BS76" s="1418"/>
      <c r="BT76" s="1418"/>
    </row>
    <row r="77" spans="1:72" x14ac:dyDescent="0.35">
      <c r="A77" s="1418"/>
      <c r="B77" s="1418"/>
      <c r="C77" s="1418"/>
      <c r="D77" s="1418"/>
      <c r="E77" s="1418"/>
      <c r="F77" s="1418"/>
      <c r="G77" s="1418"/>
      <c r="H77" s="1418"/>
      <c r="I77" s="1418"/>
      <c r="J77" s="1418"/>
      <c r="K77" s="1418"/>
      <c r="L77" s="1418"/>
      <c r="M77" s="1418"/>
      <c r="N77" s="513"/>
      <c r="O77" s="507"/>
      <c r="P77" s="508"/>
      <c r="Q77" s="507"/>
      <c r="R77" s="514"/>
      <c r="S77" s="514"/>
      <c r="T77" s="514"/>
      <c r="U77" s="515"/>
      <c r="V77" s="510"/>
      <c r="W77" s="507"/>
      <c r="X77" s="514"/>
      <c r="Y77" s="514"/>
      <c r="Z77" s="514"/>
      <c r="AA77" s="508"/>
      <c r="AB77" s="513"/>
      <c r="AC77" s="514"/>
      <c r="AD77" s="514"/>
      <c r="AE77" s="514"/>
      <c r="AF77" s="514"/>
      <c r="AG77" s="514"/>
      <c r="AH77" s="514"/>
      <c r="AI77" s="514"/>
      <c r="AJ77" s="514"/>
      <c r="AK77" s="514"/>
      <c r="AL77" s="1418"/>
      <c r="AM77" s="1418"/>
      <c r="AN77" s="1418"/>
      <c r="AO77" s="1418"/>
      <c r="AP77" s="1418"/>
      <c r="AQ77" s="1418"/>
      <c r="AR77" s="1418"/>
      <c r="AS77" s="1418"/>
      <c r="AT77" s="1418"/>
      <c r="AU77" s="1418"/>
      <c r="AV77" s="1418"/>
      <c r="AW77" s="1418"/>
      <c r="AX77" s="1418"/>
      <c r="AY77" s="1418"/>
      <c r="AZ77" s="1418"/>
      <c r="BA77" s="1418"/>
      <c r="BB77" s="1418"/>
      <c r="BC77" s="1418"/>
      <c r="BD77" s="1418"/>
      <c r="BE77" s="1418"/>
      <c r="BF77" s="1418"/>
      <c r="BG77" s="1418"/>
      <c r="BH77" s="1418"/>
      <c r="BI77" s="1418"/>
      <c r="BJ77" s="1418"/>
      <c r="BK77" s="1418"/>
      <c r="BL77" s="1418"/>
      <c r="BM77" s="1418"/>
      <c r="BN77" s="1418"/>
      <c r="BO77" s="1418"/>
      <c r="BP77" s="1418"/>
      <c r="BQ77" s="1418"/>
      <c r="BR77" s="1418"/>
      <c r="BS77" s="1418"/>
      <c r="BT77" s="1418"/>
    </row>
    <row r="78" spans="1:72" x14ac:dyDescent="0.35">
      <c r="A78" s="1418"/>
      <c r="B78" s="1418"/>
      <c r="C78" s="1418"/>
      <c r="D78" s="1418"/>
      <c r="E78" s="1418"/>
      <c r="F78" s="1418"/>
      <c r="G78" s="1418"/>
      <c r="H78" s="1418"/>
      <c r="I78" s="1418"/>
      <c r="J78" s="1418"/>
      <c r="K78" s="1418"/>
      <c r="L78" s="1418"/>
      <c r="M78" s="1418"/>
      <c r="N78" s="507"/>
      <c r="O78" s="514"/>
      <c r="P78" s="514"/>
      <c r="Q78" s="514"/>
      <c r="R78" s="514"/>
      <c r="S78" s="508"/>
      <c r="T78" s="514"/>
      <c r="U78" s="515"/>
      <c r="V78" s="510"/>
      <c r="W78" s="507"/>
      <c r="X78" s="514"/>
      <c r="Y78" s="514"/>
      <c r="Z78" s="514"/>
      <c r="AA78" s="508"/>
      <c r="AB78" s="513"/>
      <c r="AC78" s="508"/>
      <c r="AD78" s="508"/>
      <c r="AE78" s="514"/>
      <c r="AF78" s="514"/>
      <c r="AG78" s="514"/>
      <c r="AH78" s="514"/>
      <c r="AI78" s="514"/>
      <c r="AJ78" s="514"/>
      <c r="AK78" s="514"/>
      <c r="AL78" s="1418"/>
      <c r="AM78" s="1418"/>
      <c r="AN78" s="1418"/>
      <c r="AO78" s="1418"/>
      <c r="AP78" s="1418"/>
      <c r="AQ78" s="1418"/>
      <c r="AR78" s="1418"/>
      <c r="AS78" s="1418"/>
      <c r="AT78" s="1418"/>
      <c r="AU78" s="1418"/>
      <c r="AV78" s="1418"/>
      <c r="AW78" s="1418"/>
      <c r="AX78" s="1418"/>
      <c r="AY78" s="1418"/>
      <c r="AZ78" s="1418"/>
      <c r="BA78" s="1418"/>
      <c r="BB78" s="1418"/>
      <c r="BC78" s="1418"/>
      <c r="BD78" s="1418"/>
      <c r="BE78" s="1418"/>
      <c r="BF78" s="1418"/>
      <c r="BG78" s="1418"/>
      <c r="BH78" s="1418"/>
      <c r="BI78" s="1418"/>
      <c r="BJ78" s="1418"/>
      <c r="BK78" s="1418"/>
      <c r="BL78" s="1418"/>
      <c r="BM78" s="1418"/>
      <c r="BN78" s="1418"/>
      <c r="BO78" s="1418"/>
      <c r="BP78" s="1418"/>
      <c r="BQ78" s="1418"/>
      <c r="BR78" s="1418"/>
      <c r="BS78" s="1418"/>
      <c r="BT78" s="1418"/>
    </row>
    <row r="79" spans="1:72" x14ac:dyDescent="0.35">
      <c r="A79" s="1418"/>
      <c r="B79" s="1418"/>
      <c r="C79" s="1418"/>
      <c r="D79" s="1418"/>
      <c r="E79" s="1418"/>
      <c r="F79" s="1418"/>
      <c r="G79" s="1418"/>
      <c r="H79" s="1418"/>
      <c r="I79" s="1418"/>
      <c r="J79" s="1418"/>
      <c r="K79" s="1418"/>
      <c r="L79" s="1418"/>
      <c r="M79" s="1418"/>
      <c r="N79" s="514"/>
      <c r="O79" s="514"/>
      <c r="P79" s="508"/>
      <c r="Q79" s="514"/>
      <c r="R79" s="508"/>
      <c r="S79" s="514"/>
      <c r="T79" s="514"/>
      <c r="U79" s="508"/>
      <c r="V79" s="514"/>
      <c r="W79" s="514"/>
      <c r="X79" s="514"/>
      <c r="Y79" s="514"/>
      <c r="Z79" s="513"/>
      <c r="AA79" s="514"/>
      <c r="AB79" s="514"/>
      <c r="AC79" s="514"/>
      <c r="AD79" s="514"/>
      <c r="AE79" s="514"/>
      <c r="AF79" s="514"/>
      <c r="AG79" s="514"/>
      <c r="AH79" s="514"/>
      <c r="AI79" s="514"/>
      <c r="AJ79" s="514"/>
      <c r="AK79" s="514"/>
      <c r="AL79" s="1418"/>
      <c r="AM79" s="1418"/>
      <c r="AN79" s="1418"/>
      <c r="AO79" s="1418"/>
      <c r="AP79" s="1418"/>
      <c r="AQ79" s="1418"/>
      <c r="AR79" s="1418"/>
      <c r="AS79" s="1418"/>
      <c r="AT79" s="1418"/>
      <c r="AU79" s="1418"/>
      <c r="AV79" s="1418"/>
      <c r="AW79" s="1418"/>
      <c r="AX79" s="1418"/>
      <c r="AY79" s="1418"/>
      <c r="AZ79" s="1418"/>
      <c r="BA79" s="1418"/>
      <c r="BB79" s="1418"/>
      <c r="BC79" s="1418"/>
      <c r="BD79" s="1418"/>
      <c r="BE79" s="1418"/>
      <c r="BF79" s="1418"/>
      <c r="BG79" s="1418"/>
      <c r="BH79" s="1418"/>
      <c r="BI79" s="1418"/>
      <c r="BJ79" s="1418"/>
      <c r="BK79" s="1418"/>
      <c r="BL79" s="1418"/>
      <c r="BM79" s="1418"/>
      <c r="BN79" s="1418"/>
      <c r="BO79" s="1418"/>
      <c r="BP79" s="1418"/>
      <c r="BQ79" s="1418"/>
      <c r="BR79" s="1418"/>
      <c r="BS79" s="1418"/>
      <c r="BT79" s="1418"/>
    </row>
    <row r="80" spans="1:72" x14ac:dyDescent="0.35">
      <c r="A80" s="1418"/>
      <c r="B80" s="1418"/>
      <c r="C80" s="1418"/>
      <c r="D80" s="1418"/>
      <c r="E80" s="1418"/>
      <c r="F80" s="1418"/>
      <c r="G80" s="1418"/>
      <c r="H80" s="1418"/>
      <c r="I80" s="1418"/>
      <c r="J80" s="1418"/>
      <c r="K80" s="1418"/>
      <c r="L80" s="1418"/>
      <c r="M80" s="1418"/>
      <c r="N80" s="514"/>
      <c r="O80" s="514"/>
      <c r="P80" s="514"/>
      <c r="Q80" s="514"/>
      <c r="R80" s="514"/>
      <c r="S80" s="508"/>
      <c r="T80" s="514"/>
      <c r="U80" s="508"/>
      <c r="V80" s="510"/>
      <c r="W80" s="514"/>
      <c r="X80" s="514"/>
      <c r="Y80" s="514"/>
      <c r="Z80" s="514"/>
      <c r="AA80" s="507"/>
      <c r="AB80" s="513"/>
      <c r="AC80" s="514"/>
      <c r="AD80" s="508"/>
      <c r="AE80" s="514"/>
      <c r="AF80" s="508"/>
      <c r="AG80" s="514"/>
      <c r="AH80" s="514"/>
      <c r="AI80" s="514"/>
      <c r="AJ80" s="514"/>
      <c r="AK80" s="514"/>
      <c r="AL80" s="1418"/>
      <c r="AM80" s="1418"/>
      <c r="AN80" s="1418"/>
      <c r="AO80" s="1418"/>
      <c r="AP80" s="1418"/>
      <c r="AQ80" s="1418"/>
      <c r="AR80" s="1418"/>
      <c r="AS80" s="1418"/>
      <c r="AT80" s="1418"/>
      <c r="AU80" s="1418"/>
      <c r="AV80" s="1418"/>
      <c r="AW80" s="1418"/>
      <c r="AX80" s="1418"/>
      <c r="AY80" s="1418"/>
      <c r="AZ80" s="1418"/>
      <c r="BA80" s="1418"/>
      <c r="BB80" s="1418"/>
      <c r="BC80" s="1418"/>
      <c r="BD80" s="1418"/>
      <c r="BE80" s="1418"/>
      <c r="BF80" s="1418"/>
      <c r="BG80" s="1418"/>
      <c r="BH80" s="1418"/>
      <c r="BI80" s="1418"/>
      <c r="BJ80" s="1418"/>
      <c r="BK80" s="1418"/>
      <c r="BL80" s="1418"/>
      <c r="BM80" s="1418"/>
      <c r="BN80" s="1418"/>
      <c r="BO80" s="1418"/>
      <c r="BP80" s="1418"/>
      <c r="BQ80" s="1418"/>
      <c r="BR80" s="1418"/>
      <c r="BS80" s="1418"/>
      <c r="BT80" s="1418"/>
    </row>
    <row r="81" spans="14:37" x14ac:dyDescent="0.35">
      <c r="N81" s="514"/>
      <c r="O81" s="514"/>
      <c r="P81" s="514"/>
      <c r="Q81" s="514"/>
      <c r="R81" s="514"/>
      <c r="S81" s="514"/>
      <c r="T81" s="514"/>
      <c r="U81" s="508"/>
      <c r="V81" s="510"/>
      <c r="W81" s="514"/>
      <c r="X81" s="514"/>
      <c r="Y81" s="514"/>
      <c r="Z81" s="513"/>
      <c r="AA81" s="508"/>
      <c r="AB81" s="514"/>
      <c r="AC81" s="514"/>
      <c r="AD81" s="514"/>
      <c r="AE81" s="514"/>
      <c r="AF81" s="514"/>
      <c r="AG81" s="514"/>
      <c r="AH81" s="514"/>
      <c r="AI81" s="514"/>
      <c r="AJ81" s="514"/>
      <c r="AK81" s="514"/>
    </row>
    <row r="82" spans="14:37" x14ac:dyDescent="0.35">
      <c r="N82" s="1418"/>
      <c r="O82" s="1418"/>
      <c r="P82" s="1418"/>
      <c r="Q82" s="1418"/>
      <c r="R82" s="1418"/>
      <c r="S82" s="1418"/>
      <c r="T82" s="1418"/>
      <c r="U82" s="1418"/>
      <c r="V82" s="1418"/>
      <c r="W82" s="1418"/>
      <c r="X82" s="1418"/>
      <c r="Y82" s="1418"/>
      <c r="Z82" s="1418"/>
      <c r="AA82" s="1418"/>
      <c r="AB82" s="1418"/>
      <c r="AC82" s="1418"/>
      <c r="AD82" s="1418"/>
      <c r="AE82" s="1418"/>
      <c r="AF82" s="1418"/>
      <c r="AG82" s="1418"/>
      <c r="AH82" s="1418"/>
      <c r="AI82" s="1418"/>
      <c r="AJ82" s="1418"/>
      <c r="AK82" s="1418"/>
    </row>
  </sheetData>
  <dataConsolidate/>
  <mergeCells count="3">
    <mergeCell ref="N4:AL4"/>
    <mergeCell ref="B3:F3"/>
    <mergeCell ref="G3:K3"/>
  </mergeCells>
  <phoneticPr fontId="34" type="noConversion"/>
  <pageMargins left="0.7" right="0.7" top="0.75" bottom="0.75" header="0.3" footer="0.3"/>
  <pageSetup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12"/>
  <sheetViews>
    <sheetView workbookViewId="0">
      <selection activeCell="G2" sqref="G2"/>
    </sheetView>
  </sheetViews>
  <sheetFormatPr baseColWidth="10" defaultColWidth="8.81640625" defaultRowHeight="14" x14ac:dyDescent="0.3"/>
  <cols>
    <col min="1" max="16384" width="8.81640625" style="3"/>
  </cols>
  <sheetData>
    <row r="1" spans="1:1" x14ac:dyDescent="0.3">
      <c r="A1" s="7" t="s">
        <v>4394</v>
      </c>
    </row>
    <row r="2" spans="1:1" x14ac:dyDescent="0.3">
      <c r="A2" s="217" t="s">
        <v>4395</v>
      </c>
    </row>
    <row r="3" spans="1:1" x14ac:dyDescent="0.3">
      <c r="A3" s="2" t="s">
        <v>4082</v>
      </c>
    </row>
    <row r="4" spans="1:1" x14ac:dyDescent="0.3">
      <c r="A4" s="2" t="s">
        <v>4396</v>
      </c>
    </row>
    <row r="5" spans="1:1" x14ac:dyDescent="0.3">
      <c r="A5" s="2" t="s">
        <v>4397</v>
      </c>
    </row>
    <row r="6" spans="1:1" x14ac:dyDescent="0.3">
      <c r="A6" s="2" t="s">
        <v>4398</v>
      </c>
    </row>
    <row r="7" spans="1:1" x14ac:dyDescent="0.3">
      <c r="A7" s="2" t="s">
        <v>4399</v>
      </c>
    </row>
    <row r="8" spans="1:1" x14ac:dyDescent="0.3">
      <c r="A8" s="2" t="s">
        <v>4400</v>
      </c>
    </row>
    <row r="9" spans="1:1" x14ac:dyDescent="0.3">
      <c r="A9" s="2" t="s">
        <v>4401</v>
      </c>
    </row>
    <row r="10" spans="1:1" x14ac:dyDescent="0.3">
      <c r="A10" s="2" t="s">
        <v>4402</v>
      </c>
    </row>
    <row r="11" spans="1:1" x14ac:dyDescent="0.3">
      <c r="A11" s="2" t="s">
        <v>4403</v>
      </c>
    </row>
    <row r="12" spans="1:1" x14ac:dyDescent="0.3">
      <c r="A12" s="2" t="s">
        <v>4404</v>
      </c>
    </row>
    <row r="13" spans="1:1" x14ac:dyDescent="0.3">
      <c r="A13" s="2" t="s">
        <v>4405</v>
      </c>
    </row>
    <row r="14" spans="1:1" x14ac:dyDescent="0.3">
      <c r="A14" s="2" t="s">
        <v>4406</v>
      </c>
    </row>
    <row r="15" spans="1:1" x14ac:dyDescent="0.3">
      <c r="A15" s="2" t="s">
        <v>4407</v>
      </c>
    </row>
    <row r="16" spans="1:1" x14ac:dyDescent="0.3">
      <c r="A16" s="2" t="s">
        <v>4408</v>
      </c>
    </row>
    <row r="17" spans="1:1" x14ac:dyDescent="0.3">
      <c r="A17" s="2" t="s">
        <v>4409</v>
      </c>
    </row>
    <row r="18" spans="1:1" x14ac:dyDescent="0.3">
      <c r="A18" s="2" t="s">
        <v>4410</v>
      </c>
    </row>
    <row r="19" spans="1:1" x14ac:dyDescent="0.3">
      <c r="A19" s="2" t="s">
        <v>4411</v>
      </c>
    </row>
    <row r="20" spans="1:1" x14ac:dyDescent="0.3">
      <c r="A20" s="2" t="s">
        <v>4412</v>
      </c>
    </row>
    <row r="21" spans="1:1" x14ac:dyDescent="0.3">
      <c r="A21" s="2" t="s">
        <v>4413</v>
      </c>
    </row>
    <row r="22" spans="1:1" x14ac:dyDescent="0.3">
      <c r="A22" s="2" t="s">
        <v>4414</v>
      </c>
    </row>
    <row r="23" spans="1:1" x14ac:dyDescent="0.3">
      <c r="A23" s="2" t="s">
        <v>4415</v>
      </c>
    </row>
    <row r="24" spans="1:1" x14ac:dyDescent="0.3">
      <c r="A24" s="2" t="s">
        <v>4416</v>
      </c>
    </row>
    <row r="25" spans="1:1" x14ac:dyDescent="0.3">
      <c r="A25" s="2" t="s">
        <v>4417</v>
      </c>
    </row>
    <row r="26" spans="1:1" x14ac:dyDescent="0.3">
      <c r="A26" s="2" t="s">
        <v>4418</v>
      </c>
    </row>
    <row r="27" spans="1:1" x14ac:dyDescent="0.3">
      <c r="A27" s="2" t="s">
        <v>4419</v>
      </c>
    </row>
    <row r="28" spans="1:1" x14ac:dyDescent="0.3">
      <c r="A28" s="2" t="s">
        <v>4420</v>
      </c>
    </row>
    <row r="29" spans="1:1" x14ac:dyDescent="0.3">
      <c r="A29" s="2" t="s">
        <v>4421</v>
      </c>
    </row>
    <row r="30" spans="1:1" x14ac:dyDescent="0.3">
      <c r="A30" s="2" t="s">
        <v>4422</v>
      </c>
    </row>
    <row r="31" spans="1:1" x14ac:dyDescent="0.3">
      <c r="A31" s="2" t="s">
        <v>4423</v>
      </c>
    </row>
    <row r="32" spans="1:1" x14ac:dyDescent="0.3">
      <c r="A32" s="2" t="s">
        <v>4424</v>
      </c>
    </row>
    <row r="33" spans="1:1" x14ac:dyDescent="0.3">
      <c r="A33" s="2" t="s">
        <v>4425</v>
      </c>
    </row>
    <row r="34" spans="1:1" x14ac:dyDescent="0.3">
      <c r="A34" s="2" t="s">
        <v>4426</v>
      </c>
    </row>
    <row r="35" spans="1:1" x14ac:dyDescent="0.3">
      <c r="A35" s="2" t="s">
        <v>4427</v>
      </c>
    </row>
    <row r="36" spans="1:1" x14ac:dyDescent="0.3">
      <c r="A36" s="2" t="s">
        <v>4428</v>
      </c>
    </row>
    <row r="37" spans="1:1" x14ac:dyDescent="0.3">
      <c r="A37" s="2" t="s">
        <v>4429</v>
      </c>
    </row>
    <row r="38" spans="1:1" x14ac:dyDescent="0.3">
      <c r="A38" s="2" t="s">
        <v>4430</v>
      </c>
    </row>
    <row r="39" spans="1:1" x14ac:dyDescent="0.3">
      <c r="A39" s="2" t="s">
        <v>4431</v>
      </c>
    </row>
    <row r="40" spans="1:1" x14ac:dyDescent="0.3">
      <c r="A40" s="2" t="s">
        <v>4432</v>
      </c>
    </row>
    <row r="41" spans="1:1" x14ac:dyDescent="0.3">
      <c r="A41" s="2" t="s">
        <v>4433</v>
      </c>
    </row>
    <row r="42" spans="1:1" x14ac:dyDescent="0.3">
      <c r="A42" s="2" t="s">
        <v>4434</v>
      </c>
    </row>
    <row r="43" spans="1:1" x14ac:dyDescent="0.3">
      <c r="A43" s="2" t="s">
        <v>4435</v>
      </c>
    </row>
    <row r="44" spans="1:1" x14ac:dyDescent="0.3">
      <c r="A44" s="2" t="s">
        <v>4436</v>
      </c>
    </row>
    <row r="45" spans="1:1" x14ac:dyDescent="0.3">
      <c r="A45" s="2" t="s">
        <v>4437</v>
      </c>
    </row>
    <row r="46" spans="1:1" x14ac:dyDescent="0.3">
      <c r="A46" s="2" t="s">
        <v>4438</v>
      </c>
    </row>
    <row r="47" spans="1:1" x14ac:dyDescent="0.3">
      <c r="A47" s="2" t="s">
        <v>4439</v>
      </c>
    </row>
    <row r="48" spans="1:1" x14ac:dyDescent="0.3">
      <c r="A48" s="2" t="s">
        <v>4440</v>
      </c>
    </row>
    <row r="49" spans="1:1" x14ac:dyDescent="0.3">
      <c r="A49" s="2" t="s">
        <v>4441</v>
      </c>
    </row>
    <row r="50" spans="1:1" x14ac:dyDescent="0.3">
      <c r="A50" s="2" t="s">
        <v>4442</v>
      </c>
    </row>
    <row r="51" spans="1:1" x14ac:dyDescent="0.3">
      <c r="A51" s="2" t="s">
        <v>4443</v>
      </c>
    </row>
    <row r="52" spans="1:1" x14ac:dyDescent="0.3">
      <c r="A52" s="2" t="s">
        <v>4444</v>
      </c>
    </row>
    <row r="53" spans="1:1" x14ac:dyDescent="0.3">
      <c r="A53" s="2" t="s">
        <v>4445</v>
      </c>
    </row>
    <row r="54" spans="1:1" x14ac:dyDescent="0.3">
      <c r="A54" s="2" t="s">
        <v>4446</v>
      </c>
    </row>
    <row r="55" spans="1:1" x14ac:dyDescent="0.3">
      <c r="A55" s="2" t="s">
        <v>4445</v>
      </c>
    </row>
    <row r="111" spans="1:1" x14ac:dyDescent="0.3">
      <c r="A111" s="7" t="s">
        <v>4447</v>
      </c>
    </row>
    <row r="112" spans="1:1" x14ac:dyDescent="0.3">
      <c r="A112" s="3" t="s">
        <v>4448</v>
      </c>
    </row>
  </sheetData>
  <hyperlinks>
    <hyperlink ref="A2" r:id="rId1" xr:uid="{00000000-0004-0000-1D00-000000000000}"/>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138"/>
  <sheetViews>
    <sheetView workbookViewId="0">
      <selection activeCell="G3" sqref="G3"/>
    </sheetView>
  </sheetViews>
  <sheetFormatPr baseColWidth="10" defaultColWidth="8.81640625" defaultRowHeight="14" x14ac:dyDescent="0.3"/>
  <cols>
    <col min="1" max="16384" width="8.81640625" style="3"/>
  </cols>
  <sheetData>
    <row r="1" spans="1:1" x14ac:dyDescent="0.3">
      <c r="A1" s="7" t="s">
        <v>4449</v>
      </c>
    </row>
    <row r="2" spans="1:1" x14ac:dyDescent="0.3">
      <c r="A2" s="217" t="s">
        <v>4450</v>
      </c>
    </row>
    <row r="3" spans="1:1" x14ac:dyDescent="0.3">
      <c r="A3" s="2" t="s">
        <v>4082</v>
      </c>
    </row>
    <row r="4" spans="1:1" x14ac:dyDescent="0.3">
      <c r="A4" s="2" t="s">
        <v>4451</v>
      </c>
    </row>
    <row r="5" spans="1:1" x14ac:dyDescent="0.3">
      <c r="A5" s="2" t="s">
        <v>4452</v>
      </c>
    </row>
    <row r="6" spans="1:1" x14ac:dyDescent="0.3">
      <c r="A6" s="2" t="s">
        <v>4453</v>
      </c>
    </row>
    <row r="7" spans="1:1" x14ac:dyDescent="0.3">
      <c r="A7" s="2" t="s">
        <v>4454</v>
      </c>
    </row>
    <row r="8" spans="1:1" x14ac:dyDescent="0.3">
      <c r="A8" s="2" t="s">
        <v>4455</v>
      </c>
    </row>
    <row r="9" spans="1:1" x14ac:dyDescent="0.3">
      <c r="A9" s="2" t="s">
        <v>4452</v>
      </c>
    </row>
    <row r="10" spans="1:1" x14ac:dyDescent="0.3">
      <c r="A10" s="2" t="s">
        <v>4456</v>
      </c>
    </row>
    <row r="11" spans="1:1" x14ac:dyDescent="0.3">
      <c r="A11" s="2" t="s">
        <v>4454</v>
      </c>
    </row>
    <row r="12" spans="1:1" x14ac:dyDescent="0.3">
      <c r="A12" s="2" t="s">
        <v>4457</v>
      </c>
    </row>
    <row r="13" spans="1:1" x14ac:dyDescent="0.3">
      <c r="A13" s="2" t="s">
        <v>4458</v>
      </c>
    </row>
    <row r="14" spans="1:1" x14ac:dyDescent="0.3">
      <c r="A14" s="2" t="s">
        <v>4459</v>
      </c>
    </row>
    <row r="15" spans="1:1" x14ac:dyDescent="0.3">
      <c r="A15" s="2" t="s">
        <v>4460</v>
      </c>
    </row>
    <row r="16" spans="1:1" x14ac:dyDescent="0.3">
      <c r="A16" s="2" t="s">
        <v>4461</v>
      </c>
    </row>
    <row r="17" spans="1:1" x14ac:dyDescent="0.3">
      <c r="A17" s="2" t="s">
        <v>4462</v>
      </c>
    </row>
    <row r="18" spans="1:1" x14ac:dyDescent="0.3">
      <c r="A18" s="2" t="s">
        <v>4463</v>
      </c>
    </row>
    <row r="19" spans="1:1" x14ac:dyDescent="0.3">
      <c r="A19" s="2" t="s">
        <v>4464</v>
      </c>
    </row>
    <row r="20" spans="1:1" x14ac:dyDescent="0.3">
      <c r="A20" s="2" t="s">
        <v>4465</v>
      </c>
    </row>
    <row r="21" spans="1:1" x14ac:dyDescent="0.3">
      <c r="A21" s="2" t="s">
        <v>4466</v>
      </c>
    </row>
    <row r="22" spans="1:1" x14ac:dyDescent="0.3">
      <c r="A22" s="2" t="s">
        <v>4467</v>
      </c>
    </row>
    <row r="23" spans="1:1" x14ac:dyDescent="0.3">
      <c r="A23" s="2" t="s">
        <v>4464</v>
      </c>
    </row>
    <row r="24" spans="1:1" x14ac:dyDescent="0.3">
      <c r="A24" s="2" t="s">
        <v>4468</v>
      </c>
    </row>
    <row r="25" spans="1:1" x14ac:dyDescent="0.3">
      <c r="A25" s="2" t="s">
        <v>4462</v>
      </c>
    </row>
    <row r="26" spans="1:1" x14ac:dyDescent="0.3">
      <c r="A26" s="2" t="s">
        <v>4469</v>
      </c>
    </row>
    <row r="27" spans="1:1" x14ac:dyDescent="0.3">
      <c r="A27" s="2" t="s">
        <v>4460</v>
      </c>
    </row>
    <row r="28" spans="1:1" x14ac:dyDescent="0.3">
      <c r="A28" s="2" t="s">
        <v>4470</v>
      </c>
    </row>
    <row r="29" spans="1:1" x14ac:dyDescent="0.3">
      <c r="A29" s="2" t="s">
        <v>4458</v>
      </c>
    </row>
    <row r="30" spans="1:1" x14ac:dyDescent="0.3">
      <c r="A30" s="2" t="s">
        <v>4471</v>
      </c>
    </row>
    <row r="31" spans="1:1" x14ac:dyDescent="0.3">
      <c r="A31" s="2" t="s">
        <v>4466</v>
      </c>
    </row>
    <row r="32" spans="1:1" x14ac:dyDescent="0.3">
      <c r="A32" s="2" t="s">
        <v>4472</v>
      </c>
    </row>
    <row r="33" spans="1:1" x14ac:dyDescent="0.3">
      <c r="A33" s="2" t="s">
        <v>4473</v>
      </c>
    </row>
    <row r="34" spans="1:1" x14ac:dyDescent="0.3">
      <c r="A34" s="2" t="s">
        <v>4474</v>
      </c>
    </row>
    <row r="35" spans="1:1" x14ac:dyDescent="0.3">
      <c r="A35" s="2" t="s">
        <v>4475</v>
      </c>
    </row>
    <row r="36" spans="1:1" x14ac:dyDescent="0.3">
      <c r="A36" s="2" t="s">
        <v>4476</v>
      </c>
    </row>
    <row r="37" spans="1:1" x14ac:dyDescent="0.3">
      <c r="A37" s="2" t="s">
        <v>4477</v>
      </c>
    </row>
    <row r="38" spans="1:1" x14ac:dyDescent="0.3">
      <c r="A38" s="2" t="s">
        <v>4478</v>
      </c>
    </row>
    <row r="39" spans="1:1" x14ac:dyDescent="0.3">
      <c r="A39" s="2" t="s">
        <v>4479</v>
      </c>
    </row>
    <row r="40" spans="1:1" x14ac:dyDescent="0.3">
      <c r="A40" s="2" t="s">
        <v>4480</v>
      </c>
    </row>
    <row r="41" spans="1:1" x14ac:dyDescent="0.3">
      <c r="A41" s="2" t="s">
        <v>4481</v>
      </c>
    </row>
    <row r="42" spans="1:1" x14ac:dyDescent="0.3">
      <c r="A42" s="2" t="s">
        <v>4482</v>
      </c>
    </row>
    <row r="43" spans="1:1" x14ac:dyDescent="0.3">
      <c r="A43" s="2" t="s">
        <v>4483</v>
      </c>
    </row>
    <row r="44" spans="1:1" x14ac:dyDescent="0.3">
      <c r="A44" s="2" t="s">
        <v>4475</v>
      </c>
    </row>
    <row r="45" spans="1:1" x14ac:dyDescent="0.3">
      <c r="A45" s="2" t="s">
        <v>4484</v>
      </c>
    </row>
    <row r="46" spans="1:1" x14ac:dyDescent="0.3">
      <c r="A46" s="2" t="s">
        <v>4473</v>
      </c>
    </row>
    <row r="47" spans="1:1" x14ac:dyDescent="0.3">
      <c r="A47" s="2" t="s">
        <v>4485</v>
      </c>
    </row>
    <row r="48" spans="1:1" x14ac:dyDescent="0.3">
      <c r="A48" s="2" t="s">
        <v>4477</v>
      </c>
    </row>
    <row r="49" spans="1:1" x14ac:dyDescent="0.3">
      <c r="A49" s="2" t="s">
        <v>4486</v>
      </c>
    </row>
    <row r="50" spans="1:1" x14ac:dyDescent="0.3">
      <c r="A50" s="2" t="s">
        <v>4482</v>
      </c>
    </row>
    <row r="51" spans="1:1" x14ac:dyDescent="0.3">
      <c r="A51" s="2" t="s">
        <v>4487</v>
      </c>
    </row>
    <row r="52" spans="1:1" x14ac:dyDescent="0.3">
      <c r="A52" s="2" t="s">
        <v>4488</v>
      </c>
    </row>
    <row r="53" spans="1:1" x14ac:dyDescent="0.3">
      <c r="A53" s="2" t="s">
        <v>4489</v>
      </c>
    </row>
    <row r="54" spans="1:1" x14ac:dyDescent="0.3">
      <c r="A54" s="2" t="s">
        <v>4488</v>
      </c>
    </row>
    <row r="55" spans="1:1" x14ac:dyDescent="0.3">
      <c r="A55" s="2" t="s">
        <v>4490</v>
      </c>
    </row>
    <row r="56" spans="1:1" x14ac:dyDescent="0.3">
      <c r="A56" s="2" t="s">
        <v>4491</v>
      </c>
    </row>
    <row r="57" spans="1:1" x14ac:dyDescent="0.3">
      <c r="A57" s="2" t="s">
        <v>4492</v>
      </c>
    </row>
    <row r="58" spans="1:1" x14ac:dyDescent="0.3">
      <c r="A58" s="2" t="s">
        <v>4491</v>
      </c>
    </row>
    <row r="59" spans="1:1" x14ac:dyDescent="0.3">
      <c r="A59" s="2" t="s">
        <v>4493</v>
      </c>
    </row>
    <row r="60" spans="1:1" x14ac:dyDescent="0.3">
      <c r="A60" s="2" t="s">
        <v>4494</v>
      </c>
    </row>
    <row r="61" spans="1:1" x14ac:dyDescent="0.3">
      <c r="A61" s="2" t="s">
        <v>4495</v>
      </c>
    </row>
    <row r="62" spans="1:1" x14ac:dyDescent="0.3">
      <c r="A62" s="2" t="s">
        <v>4494</v>
      </c>
    </row>
    <row r="63" spans="1:1" x14ac:dyDescent="0.3">
      <c r="A63" s="2" t="s">
        <v>4496</v>
      </c>
    </row>
    <row r="64" spans="1:1" x14ac:dyDescent="0.3">
      <c r="A64" s="2" t="s">
        <v>4497</v>
      </c>
    </row>
    <row r="65" spans="1:1" x14ac:dyDescent="0.3">
      <c r="A65" s="2" t="s">
        <v>4498</v>
      </c>
    </row>
    <row r="66" spans="1:1" x14ac:dyDescent="0.3">
      <c r="A66" s="2" t="s">
        <v>4497</v>
      </c>
    </row>
    <row r="67" spans="1:1" x14ac:dyDescent="0.3">
      <c r="A67" s="2" t="s">
        <v>4499</v>
      </c>
    </row>
    <row r="68" spans="1:1" x14ac:dyDescent="0.3">
      <c r="A68" s="2" t="s">
        <v>4500</v>
      </c>
    </row>
    <row r="69" spans="1:1" x14ac:dyDescent="0.3">
      <c r="A69" s="2" t="s">
        <v>4501</v>
      </c>
    </row>
    <row r="70" spans="1:1" x14ac:dyDescent="0.3">
      <c r="A70" s="2" t="s">
        <v>4500</v>
      </c>
    </row>
    <row r="71" spans="1:1" x14ac:dyDescent="0.3">
      <c r="A71" s="2" t="s">
        <v>4502</v>
      </c>
    </row>
    <row r="72" spans="1:1" x14ac:dyDescent="0.3">
      <c r="A72" s="2" t="s">
        <v>4503</v>
      </c>
    </row>
    <row r="73" spans="1:1" x14ac:dyDescent="0.3">
      <c r="A73" s="2" t="s">
        <v>4504</v>
      </c>
    </row>
    <row r="74" spans="1:1" x14ac:dyDescent="0.3">
      <c r="A74" s="2" t="s">
        <v>4503</v>
      </c>
    </row>
    <row r="75" spans="1:1" x14ac:dyDescent="0.3">
      <c r="A75" s="2" t="s">
        <v>4505</v>
      </c>
    </row>
    <row r="76" spans="1:1" x14ac:dyDescent="0.3">
      <c r="A76" s="2" t="s">
        <v>4506</v>
      </c>
    </row>
    <row r="77" spans="1:1" x14ac:dyDescent="0.3">
      <c r="A77" s="2" t="s">
        <v>4507</v>
      </c>
    </row>
    <row r="78" spans="1:1" x14ac:dyDescent="0.3">
      <c r="A78" s="2" t="s">
        <v>4506</v>
      </c>
    </row>
    <row r="137" spans="1:1" x14ac:dyDescent="0.3">
      <c r="A137" s="7" t="s">
        <v>4508</v>
      </c>
    </row>
    <row r="138" spans="1:1" x14ac:dyDescent="0.3">
      <c r="A138" s="3" t="s">
        <v>4448</v>
      </c>
    </row>
  </sheetData>
  <hyperlinks>
    <hyperlink ref="A2" r:id="rId1" xr:uid="{00000000-0004-0000-1E00-000000000000}"/>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109"/>
  <sheetViews>
    <sheetView tabSelected="1" workbookViewId="0">
      <selection activeCell="H4" sqref="H4"/>
    </sheetView>
  </sheetViews>
  <sheetFormatPr baseColWidth="10" defaultColWidth="8.81640625" defaultRowHeight="14" x14ac:dyDescent="0.3"/>
  <cols>
    <col min="1" max="16384" width="8.81640625" style="3"/>
  </cols>
  <sheetData>
    <row r="1" spans="1:1" x14ac:dyDescent="0.3">
      <c r="A1" s="7" t="s">
        <v>4509</v>
      </c>
    </row>
    <row r="2" spans="1:1" x14ac:dyDescent="0.3">
      <c r="A2" s="217" t="s">
        <v>4510</v>
      </c>
    </row>
    <row r="3" spans="1:1" x14ac:dyDescent="0.3">
      <c r="A3" s="222" t="s">
        <v>4082</v>
      </c>
    </row>
    <row r="4" spans="1:1" x14ac:dyDescent="0.3">
      <c r="A4" s="222" t="s">
        <v>4511</v>
      </c>
    </row>
    <row r="5" spans="1:1" x14ac:dyDescent="0.3">
      <c r="A5" s="222" t="s">
        <v>4512</v>
      </c>
    </row>
    <row r="6" spans="1:1" x14ac:dyDescent="0.3">
      <c r="A6" s="222" t="s">
        <v>4513</v>
      </c>
    </row>
    <row r="7" spans="1:1" x14ac:dyDescent="0.3">
      <c r="A7" s="222" t="s">
        <v>4514</v>
      </c>
    </row>
    <row r="8" spans="1:1" x14ac:dyDescent="0.3">
      <c r="A8" s="222" t="s">
        <v>4515</v>
      </c>
    </row>
    <row r="9" spans="1:1" x14ac:dyDescent="0.3">
      <c r="A9" s="222" t="s">
        <v>4516</v>
      </c>
    </row>
    <row r="10" spans="1:1" x14ac:dyDescent="0.3">
      <c r="A10" s="222" t="s">
        <v>4517</v>
      </c>
    </row>
    <row r="11" spans="1:1" x14ac:dyDescent="0.3">
      <c r="A11" s="222" t="s">
        <v>4518</v>
      </c>
    </row>
    <row r="12" spans="1:1" x14ac:dyDescent="0.3">
      <c r="A12" s="222" t="s">
        <v>4519</v>
      </c>
    </row>
    <row r="13" spans="1:1" x14ac:dyDescent="0.3">
      <c r="A13" s="222" t="s">
        <v>4520</v>
      </c>
    </row>
    <row r="14" spans="1:1" x14ac:dyDescent="0.3">
      <c r="A14" s="222" t="s">
        <v>4521</v>
      </c>
    </row>
    <row r="15" spans="1:1" x14ac:dyDescent="0.3">
      <c r="A15" s="222" t="s">
        <v>4522</v>
      </c>
    </row>
    <row r="16" spans="1:1" x14ac:dyDescent="0.3">
      <c r="A16" s="222" t="s">
        <v>4523</v>
      </c>
    </row>
    <row r="17" spans="1:1" x14ac:dyDescent="0.3">
      <c r="A17" s="222" t="s">
        <v>4524</v>
      </c>
    </row>
    <row r="18" spans="1:1" x14ac:dyDescent="0.3">
      <c r="A18" s="222" t="s">
        <v>4525</v>
      </c>
    </row>
    <row r="19" spans="1:1" x14ac:dyDescent="0.3">
      <c r="A19" s="222" t="s">
        <v>4526</v>
      </c>
    </row>
    <row r="20" spans="1:1" x14ac:dyDescent="0.3">
      <c r="A20" s="222" t="s">
        <v>4527</v>
      </c>
    </row>
    <row r="21" spans="1:1" x14ac:dyDescent="0.3">
      <c r="A21" s="222" t="s">
        <v>4528</v>
      </c>
    </row>
    <row r="22" spans="1:1" x14ac:dyDescent="0.3">
      <c r="A22" s="222" t="s">
        <v>4529</v>
      </c>
    </row>
    <row r="23" spans="1:1" x14ac:dyDescent="0.3">
      <c r="A23" s="222" t="s">
        <v>4530</v>
      </c>
    </row>
    <row r="24" spans="1:1" x14ac:dyDescent="0.3">
      <c r="A24" s="222" t="s">
        <v>4531</v>
      </c>
    </row>
    <row r="25" spans="1:1" x14ac:dyDescent="0.3">
      <c r="A25" s="222" t="s">
        <v>4532</v>
      </c>
    </row>
    <row r="26" spans="1:1" x14ac:dyDescent="0.3">
      <c r="A26" s="222" t="s">
        <v>4533</v>
      </c>
    </row>
    <row r="27" spans="1:1" x14ac:dyDescent="0.3">
      <c r="A27" s="222" t="s">
        <v>4534</v>
      </c>
    </row>
    <row r="28" spans="1:1" x14ac:dyDescent="0.3">
      <c r="A28" s="222" t="s">
        <v>4535</v>
      </c>
    </row>
    <row r="29" spans="1:1" x14ac:dyDescent="0.3">
      <c r="A29" s="222" t="s">
        <v>4534</v>
      </c>
    </row>
    <row r="30" spans="1:1" x14ac:dyDescent="0.3">
      <c r="A30" s="222" t="s">
        <v>4536</v>
      </c>
    </row>
    <row r="31" spans="1:1" x14ac:dyDescent="0.3">
      <c r="A31" s="222" t="s">
        <v>4537</v>
      </c>
    </row>
    <row r="32" spans="1:1" x14ac:dyDescent="0.3">
      <c r="A32" s="222" t="s">
        <v>4538</v>
      </c>
    </row>
    <row r="33" spans="1:1" x14ac:dyDescent="0.3">
      <c r="A33" s="222" t="s">
        <v>4537</v>
      </c>
    </row>
    <row r="34" spans="1:1" x14ac:dyDescent="0.3">
      <c r="A34" s="222" t="s">
        <v>4539</v>
      </c>
    </row>
    <row r="35" spans="1:1" x14ac:dyDescent="0.3">
      <c r="A35" s="222" t="s">
        <v>4540</v>
      </c>
    </row>
    <row r="36" spans="1:1" x14ac:dyDescent="0.3">
      <c r="A36" s="222" t="s">
        <v>4541</v>
      </c>
    </row>
    <row r="37" spans="1:1" x14ac:dyDescent="0.3">
      <c r="A37" s="222" t="s">
        <v>4540</v>
      </c>
    </row>
    <row r="38" spans="1:1" x14ac:dyDescent="0.3">
      <c r="A38" s="222" t="s">
        <v>4542</v>
      </c>
    </row>
    <row r="39" spans="1:1" x14ac:dyDescent="0.3">
      <c r="A39" s="222" t="s">
        <v>4543</v>
      </c>
    </row>
    <row r="40" spans="1:1" x14ac:dyDescent="0.3">
      <c r="A40" s="222" t="s">
        <v>4544</v>
      </c>
    </row>
    <row r="41" spans="1:1" x14ac:dyDescent="0.3">
      <c r="A41" s="222" t="s">
        <v>4543</v>
      </c>
    </row>
    <row r="42" spans="1:1" x14ac:dyDescent="0.3">
      <c r="A42" s="222" t="s">
        <v>4545</v>
      </c>
    </row>
    <row r="43" spans="1:1" x14ac:dyDescent="0.3">
      <c r="A43" s="222" t="s">
        <v>4546</v>
      </c>
    </row>
    <row r="44" spans="1:1" x14ac:dyDescent="0.3">
      <c r="A44" s="222" t="s">
        <v>4547</v>
      </c>
    </row>
    <row r="45" spans="1:1" x14ac:dyDescent="0.3">
      <c r="A45" s="222" t="s">
        <v>4548</v>
      </c>
    </row>
    <row r="46" spans="1:1" x14ac:dyDescent="0.3">
      <c r="A46" s="222" t="s">
        <v>4549</v>
      </c>
    </row>
    <row r="47" spans="1:1" x14ac:dyDescent="0.3">
      <c r="A47" s="222" t="s">
        <v>4550</v>
      </c>
    </row>
    <row r="108" spans="1:1" x14ac:dyDescent="0.3">
      <c r="A108" s="7" t="s">
        <v>4551</v>
      </c>
    </row>
    <row r="109" spans="1:1" x14ac:dyDescent="0.3">
      <c r="A109" s="3" t="s">
        <v>4448</v>
      </c>
    </row>
  </sheetData>
  <hyperlinks>
    <hyperlink ref="A2" r:id="rId1" xr:uid="{00000000-0004-0000-1F00-000000000000}"/>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106"/>
  <sheetViews>
    <sheetView workbookViewId="0">
      <selection activeCell="F3" sqref="F3"/>
    </sheetView>
  </sheetViews>
  <sheetFormatPr baseColWidth="10" defaultColWidth="8.81640625" defaultRowHeight="14" x14ac:dyDescent="0.3"/>
  <cols>
    <col min="1" max="16384" width="8.81640625" style="3"/>
  </cols>
  <sheetData>
    <row r="1" spans="1:1" x14ac:dyDescent="0.3">
      <c r="A1" s="7" t="s">
        <v>4552</v>
      </c>
    </row>
    <row r="2" spans="1:1" x14ac:dyDescent="0.3">
      <c r="A2" s="217" t="s">
        <v>4553</v>
      </c>
    </row>
    <row r="3" spans="1:1" x14ac:dyDescent="0.3">
      <c r="A3" s="2" t="s">
        <v>4082</v>
      </c>
    </row>
    <row r="4" spans="1:1" x14ac:dyDescent="0.3">
      <c r="A4" s="2" t="s">
        <v>4554</v>
      </c>
    </row>
    <row r="5" spans="1:1" x14ac:dyDescent="0.3">
      <c r="A5" s="2" t="s">
        <v>4555</v>
      </c>
    </row>
    <row r="6" spans="1:1" x14ac:dyDescent="0.3">
      <c r="A6" s="2" t="s">
        <v>4556</v>
      </c>
    </row>
    <row r="7" spans="1:1" x14ac:dyDescent="0.3">
      <c r="A7" s="2" t="s">
        <v>4555</v>
      </c>
    </row>
    <row r="8" spans="1:1" x14ac:dyDescent="0.3">
      <c r="A8" s="2" t="s">
        <v>4557</v>
      </c>
    </row>
    <row r="9" spans="1:1" x14ac:dyDescent="0.3">
      <c r="A9" s="2" t="s">
        <v>4558</v>
      </c>
    </row>
    <row r="10" spans="1:1" x14ac:dyDescent="0.3">
      <c r="A10" s="2" t="s">
        <v>4559</v>
      </c>
    </row>
    <row r="11" spans="1:1" x14ac:dyDescent="0.3">
      <c r="A11" s="2" t="s">
        <v>4558</v>
      </c>
    </row>
    <row r="12" spans="1:1" x14ac:dyDescent="0.3">
      <c r="A12" s="2" t="s">
        <v>4560</v>
      </c>
    </row>
    <row r="13" spans="1:1" x14ac:dyDescent="0.3">
      <c r="A13" s="2" t="s">
        <v>4561</v>
      </c>
    </row>
    <row r="14" spans="1:1" x14ac:dyDescent="0.3">
      <c r="A14" s="2" t="s">
        <v>4562</v>
      </c>
    </row>
    <row r="15" spans="1:1" x14ac:dyDescent="0.3">
      <c r="A15" s="2" t="s">
        <v>4563</v>
      </c>
    </row>
    <row r="16" spans="1:1" x14ac:dyDescent="0.3">
      <c r="A16" s="2" t="s">
        <v>4564</v>
      </c>
    </row>
    <row r="17" spans="1:1" x14ac:dyDescent="0.3">
      <c r="A17" s="2" t="s">
        <v>4565</v>
      </c>
    </row>
    <row r="18" spans="1:1" x14ac:dyDescent="0.3">
      <c r="A18" s="2" t="s">
        <v>4566</v>
      </c>
    </row>
    <row r="19" spans="1:1" x14ac:dyDescent="0.3">
      <c r="A19" s="2" t="s">
        <v>4567</v>
      </c>
    </row>
    <row r="20" spans="1:1" x14ac:dyDescent="0.3">
      <c r="A20" s="2" t="s">
        <v>4568</v>
      </c>
    </row>
    <row r="21" spans="1:1" x14ac:dyDescent="0.3">
      <c r="A21" s="2" t="s">
        <v>4569</v>
      </c>
    </row>
    <row r="22" spans="1:1" x14ac:dyDescent="0.3">
      <c r="A22" s="2" t="s">
        <v>4570</v>
      </c>
    </row>
    <row r="23" spans="1:1" x14ac:dyDescent="0.3">
      <c r="A23" s="2" t="s">
        <v>4569</v>
      </c>
    </row>
    <row r="24" spans="1:1" x14ac:dyDescent="0.3">
      <c r="A24" s="2" t="s">
        <v>4571</v>
      </c>
    </row>
    <row r="25" spans="1:1" x14ac:dyDescent="0.3">
      <c r="A25" s="2" t="s">
        <v>4572</v>
      </c>
    </row>
    <row r="26" spans="1:1" x14ac:dyDescent="0.3">
      <c r="A26" s="2" t="s">
        <v>4573</v>
      </c>
    </row>
    <row r="27" spans="1:1" x14ac:dyDescent="0.3">
      <c r="A27" s="2" t="s">
        <v>4572</v>
      </c>
    </row>
    <row r="28" spans="1:1" x14ac:dyDescent="0.3">
      <c r="A28" s="2" t="s">
        <v>4574</v>
      </c>
    </row>
    <row r="29" spans="1:1" x14ac:dyDescent="0.3">
      <c r="A29" s="2" t="s">
        <v>4575</v>
      </c>
    </row>
    <row r="30" spans="1:1" x14ac:dyDescent="0.3">
      <c r="A30" s="2" t="s">
        <v>4576</v>
      </c>
    </row>
    <row r="31" spans="1:1" x14ac:dyDescent="0.3">
      <c r="A31" s="2" t="s">
        <v>4577</v>
      </c>
    </row>
    <row r="32" spans="1:1" x14ac:dyDescent="0.3">
      <c r="A32" s="2" t="s">
        <v>4578</v>
      </c>
    </row>
    <row r="33" spans="1:1" x14ac:dyDescent="0.3">
      <c r="A33" s="2" t="s">
        <v>4579</v>
      </c>
    </row>
    <row r="34" spans="1:1" x14ac:dyDescent="0.3">
      <c r="A34" s="2" t="s">
        <v>4580</v>
      </c>
    </row>
    <row r="35" spans="1:1" x14ac:dyDescent="0.3">
      <c r="A35" s="2" t="s">
        <v>4581</v>
      </c>
    </row>
    <row r="36" spans="1:1" x14ac:dyDescent="0.3">
      <c r="A36" s="2" t="s">
        <v>4582</v>
      </c>
    </row>
    <row r="37" spans="1:1" x14ac:dyDescent="0.3">
      <c r="A37" s="2" t="s">
        <v>4583</v>
      </c>
    </row>
    <row r="38" spans="1:1" x14ac:dyDescent="0.3">
      <c r="A38" s="2" t="s">
        <v>4584</v>
      </c>
    </row>
    <row r="39" spans="1:1" x14ac:dyDescent="0.3">
      <c r="A39" s="2" t="s">
        <v>4585</v>
      </c>
    </row>
    <row r="40" spans="1:1" x14ac:dyDescent="0.3">
      <c r="A40" s="2" t="s">
        <v>4586</v>
      </c>
    </row>
    <row r="41" spans="1:1" x14ac:dyDescent="0.3">
      <c r="A41" s="2" t="s">
        <v>4587</v>
      </c>
    </row>
    <row r="42" spans="1:1" x14ac:dyDescent="0.3">
      <c r="A42" s="2" t="s">
        <v>4586</v>
      </c>
    </row>
    <row r="43" spans="1:1" x14ac:dyDescent="0.3">
      <c r="A43" s="2" t="s">
        <v>4588</v>
      </c>
    </row>
    <row r="44" spans="1:1" x14ac:dyDescent="0.3">
      <c r="A44" s="2" t="s">
        <v>4589</v>
      </c>
    </row>
    <row r="45" spans="1:1" x14ac:dyDescent="0.3">
      <c r="A45" s="2" t="s">
        <v>4590</v>
      </c>
    </row>
    <row r="46" spans="1:1" x14ac:dyDescent="0.3">
      <c r="A46" s="2" t="s">
        <v>4591</v>
      </c>
    </row>
    <row r="47" spans="1:1" x14ac:dyDescent="0.3">
      <c r="A47" s="2" t="s">
        <v>4592</v>
      </c>
    </row>
    <row r="48" spans="1:1" x14ac:dyDescent="0.3">
      <c r="A48" s="2" t="s">
        <v>4593</v>
      </c>
    </row>
    <row r="49" spans="1:1" x14ac:dyDescent="0.3">
      <c r="A49" s="2" t="s">
        <v>4594</v>
      </c>
    </row>
    <row r="50" spans="1:1" x14ac:dyDescent="0.3">
      <c r="A50" s="2" t="s">
        <v>4595</v>
      </c>
    </row>
    <row r="105" spans="1:1" x14ac:dyDescent="0.3">
      <c r="A105" s="7" t="s">
        <v>4596</v>
      </c>
    </row>
    <row r="106" spans="1:1" x14ac:dyDescent="0.3">
      <c r="A106" s="3" t="s">
        <v>4448</v>
      </c>
    </row>
  </sheetData>
  <hyperlinks>
    <hyperlink ref="A2" r:id="rId1" xr:uid="{00000000-0004-0000-2000-000000000000}"/>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6FAD-4C2F-4A75-9FE8-438638E4E090}">
  <dimension ref="A1:K13"/>
  <sheetViews>
    <sheetView workbookViewId="0">
      <selection activeCell="D14" sqref="D14"/>
    </sheetView>
  </sheetViews>
  <sheetFormatPr baseColWidth="10" defaultColWidth="8.7265625" defaultRowHeight="14" x14ac:dyDescent="0.3"/>
  <cols>
    <col min="1" max="1" width="16.54296875" style="1421" customWidth="1"/>
    <col min="2" max="2" width="26.81640625" style="1421" customWidth="1"/>
    <col min="3" max="3" width="21.54296875" style="1421" customWidth="1"/>
    <col min="4" max="4" width="14.81640625" style="1421" customWidth="1"/>
    <col min="5" max="5" width="15" style="1421" customWidth="1"/>
    <col min="6" max="6" width="9.54296875" style="1421" customWidth="1"/>
    <col min="7" max="7" width="21.7265625" style="1421" customWidth="1"/>
    <col min="8" max="8" width="11.7265625" style="1421" customWidth="1"/>
    <col min="9" max="9" width="3.81640625" style="1421" customWidth="1"/>
    <col min="10" max="10" width="10.1796875" style="1421" customWidth="1"/>
    <col min="11" max="16384" width="8.7265625" style="1421"/>
  </cols>
  <sheetData>
    <row r="1" spans="1:11" x14ac:dyDescent="0.3">
      <c r="A1" s="1420" t="s">
        <v>4597</v>
      </c>
    </row>
    <row r="3" spans="1:11" x14ac:dyDescent="0.3">
      <c r="A3" s="1422" t="s">
        <v>4598</v>
      </c>
      <c r="B3" s="1420" t="s">
        <v>4599</v>
      </c>
      <c r="C3" s="1420" t="s">
        <v>4600</v>
      </c>
      <c r="D3" s="1420" t="s">
        <v>4601</v>
      </c>
      <c r="E3" s="1420" t="s">
        <v>4602</v>
      </c>
      <c r="F3" s="1420" t="s">
        <v>4603</v>
      </c>
      <c r="G3" s="1422" t="s">
        <v>4604</v>
      </c>
      <c r="H3" s="1420" t="s">
        <v>4605</v>
      </c>
      <c r="I3" s="1420" t="s">
        <v>4606</v>
      </c>
      <c r="J3" s="1420" t="s">
        <v>4607</v>
      </c>
      <c r="K3" s="1420"/>
    </row>
    <row r="4" spans="1:11" x14ac:dyDescent="0.3">
      <c r="A4" s="1423" t="s">
        <v>4608</v>
      </c>
      <c r="B4" s="1423" t="s">
        <v>4609</v>
      </c>
      <c r="C4" s="1423" t="s">
        <v>4610</v>
      </c>
      <c r="D4" s="1424" t="s">
        <v>4611</v>
      </c>
      <c r="E4" s="1424" t="s">
        <v>4612</v>
      </c>
      <c r="F4" s="1424">
        <v>9.5299999999999996E-2</v>
      </c>
      <c r="G4" s="1423" t="s">
        <v>4613</v>
      </c>
      <c r="H4" s="1425">
        <v>5669</v>
      </c>
      <c r="I4" s="1423">
        <v>1</v>
      </c>
      <c r="J4" s="1423" t="s">
        <v>4614</v>
      </c>
    </row>
    <row r="5" spans="1:11" x14ac:dyDescent="0.3">
      <c r="A5" s="1423" t="s">
        <v>4608</v>
      </c>
      <c r="B5" s="1423" t="s">
        <v>4615</v>
      </c>
      <c r="C5" s="1423" t="s">
        <v>4610</v>
      </c>
      <c r="D5" s="1424" t="s">
        <v>4616</v>
      </c>
      <c r="E5" s="1424" t="s">
        <v>4617</v>
      </c>
      <c r="F5" s="1424">
        <v>0.121</v>
      </c>
      <c r="G5" s="1423" t="s">
        <v>4618</v>
      </c>
      <c r="H5" s="1425">
        <v>10042</v>
      </c>
      <c r="I5" s="1423">
        <v>1</v>
      </c>
      <c r="J5" s="1423" t="s">
        <v>4619</v>
      </c>
    </row>
    <row r="6" spans="1:11" x14ac:dyDescent="0.3">
      <c r="A6" s="1423" t="s">
        <v>4608</v>
      </c>
      <c r="B6" s="1423" t="s">
        <v>4620</v>
      </c>
      <c r="C6" s="1423" t="s">
        <v>4610</v>
      </c>
      <c r="D6" s="1424" t="s">
        <v>4621</v>
      </c>
      <c r="E6" s="1424" t="s">
        <v>4622</v>
      </c>
      <c r="F6" s="1424">
        <v>0.22109999999999999</v>
      </c>
      <c r="G6" s="1423" t="s">
        <v>4623</v>
      </c>
      <c r="H6" s="1425">
        <v>29669</v>
      </c>
      <c r="I6" s="1423">
        <v>1</v>
      </c>
      <c r="J6" s="1423" t="s">
        <v>4624</v>
      </c>
    </row>
    <row r="7" spans="1:11" x14ac:dyDescent="0.3">
      <c r="A7" s="1423" t="s">
        <v>4608</v>
      </c>
      <c r="B7" s="1423" t="s">
        <v>4625</v>
      </c>
      <c r="C7" s="1423" t="s">
        <v>4610</v>
      </c>
      <c r="D7" s="1424" t="s">
        <v>4626</v>
      </c>
      <c r="E7" s="1424" t="s">
        <v>4627</v>
      </c>
      <c r="F7" s="1424">
        <v>0.1206</v>
      </c>
      <c r="G7" s="1423" t="s">
        <v>4628</v>
      </c>
      <c r="H7" s="1425">
        <v>15297</v>
      </c>
      <c r="I7" s="1423">
        <v>1</v>
      </c>
      <c r="J7" s="1423" t="s">
        <v>4629</v>
      </c>
    </row>
    <row r="8" spans="1:11" x14ac:dyDescent="0.3">
      <c r="A8" s="1426" t="s">
        <v>4630</v>
      </c>
      <c r="B8" s="1423" t="s">
        <v>4615</v>
      </c>
      <c r="C8" s="1423" t="s">
        <v>4631</v>
      </c>
      <c r="D8" s="1424" t="s">
        <v>4632</v>
      </c>
      <c r="E8" s="1424" t="s">
        <v>4633</v>
      </c>
      <c r="F8" s="1424">
        <v>0.1217</v>
      </c>
      <c r="G8" s="1423" t="s">
        <v>4634</v>
      </c>
      <c r="H8" s="1425">
        <v>14909</v>
      </c>
      <c r="I8" s="1423">
        <v>1</v>
      </c>
      <c r="J8" s="1423" t="s">
        <v>4629</v>
      </c>
    </row>
    <row r="9" spans="1:11" x14ac:dyDescent="0.3">
      <c r="A9" s="1426" t="s">
        <v>4630</v>
      </c>
      <c r="B9" s="1423" t="s">
        <v>4620</v>
      </c>
      <c r="C9" s="1423" t="s">
        <v>4631</v>
      </c>
      <c r="D9" s="1424" t="s">
        <v>4635</v>
      </c>
      <c r="E9" s="1424" t="s">
        <v>4636</v>
      </c>
      <c r="F9" s="1424">
        <v>0.45100000000000001</v>
      </c>
      <c r="G9" s="1423" t="s">
        <v>4637</v>
      </c>
      <c r="H9" s="1425">
        <v>105195</v>
      </c>
      <c r="I9" s="1423">
        <v>1</v>
      </c>
      <c r="J9" s="1423" t="s">
        <v>4624</v>
      </c>
    </row>
    <row r="10" spans="1:11" x14ac:dyDescent="0.3">
      <c r="A10" s="1423"/>
      <c r="B10" s="1423"/>
      <c r="C10" s="1423"/>
      <c r="D10" s="1423"/>
      <c r="E10" s="1423"/>
      <c r="F10" s="1423"/>
    </row>
    <row r="11" spans="1:11" x14ac:dyDescent="0.3">
      <c r="A11" s="1423"/>
      <c r="B11" s="1423"/>
      <c r="C11" s="1423"/>
      <c r="D11" s="1423"/>
      <c r="E11" s="1423"/>
      <c r="F11" s="1423"/>
    </row>
    <row r="12" spans="1:11" x14ac:dyDescent="0.3">
      <c r="A12" s="1423"/>
      <c r="B12" s="1423"/>
      <c r="C12" s="1423"/>
      <c r="D12" s="1423"/>
      <c r="E12" s="1423"/>
      <c r="F12" s="1423"/>
    </row>
    <row r="13" spans="1:11" x14ac:dyDescent="0.3">
      <c r="A13" s="1423"/>
      <c r="B13" s="1423"/>
      <c r="C13" s="1423"/>
      <c r="D13" s="1423"/>
      <c r="E13" s="1423"/>
      <c r="F13" s="14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76"/>
  <sheetViews>
    <sheetView zoomScale="90" zoomScaleNormal="90" zoomScaleSheetLayoutView="50" workbookViewId="0">
      <pane xSplit="1" topLeftCell="H1" activePane="topRight" state="frozen"/>
      <selection pane="topRight"/>
    </sheetView>
  </sheetViews>
  <sheetFormatPr baseColWidth="10" defaultColWidth="10.7265625" defaultRowHeight="14" x14ac:dyDescent="0.3"/>
  <cols>
    <col min="1" max="1" width="47" style="3" customWidth="1"/>
    <col min="2" max="2" width="10.81640625" style="3" customWidth="1"/>
    <col min="3" max="3" width="23.453125" style="3" customWidth="1"/>
    <col min="4" max="4" width="20" style="3" customWidth="1"/>
    <col min="5" max="5" width="26.26953125" style="3" customWidth="1"/>
    <col min="6" max="7" width="10.7265625" style="3"/>
    <col min="8" max="8" width="19.1796875" style="3" customWidth="1"/>
    <col min="9" max="10" width="19.453125" style="3" customWidth="1"/>
    <col min="11" max="12" width="10.7265625" style="3"/>
    <col min="13" max="13" width="21.453125" style="3" customWidth="1"/>
    <col min="14" max="42" width="10.7265625" style="3"/>
    <col min="43" max="43" width="11.7265625" style="3" customWidth="1"/>
    <col min="44" max="16384" width="10.7265625" style="3"/>
  </cols>
  <sheetData>
    <row r="1" spans="1:48" x14ac:dyDescent="0.3">
      <c r="A1" s="3" t="s">
        <v>496</v>
      </c>
    </row>
    <row r="2" spans="1:48" ht="14.5" thickBot="1" x14ac:dyDescent="0.35"/>
    <row r="3" spans="1:48" ht="14.5" thickBot="1" x14ac:dyDescent="0.35">
      <c r="B3" s="1430" t="s">
        <v>497</v>
      </c>
      <c r="C3" s="1431"/>
      <c r="D3" s="1431"/>
      <c r="E3" s="1431"/>
      <c r="F3" s="1432"/>
      <c r="G3" s="1430" t="s">
        <v>498</v>
      </c>
      <c r="H3" s="1431"/>
      <c r="I3" s="1431"/>
      <c r="J3" s="1431"/>
      <c r="K3" s="1431"/>
      <c r="L3" s="622"/>
      <c r="M3" s="623"/>
    </row>
    <row r="4" spans="1:48" x14ac:dyDescent="0.3">
      <c r="A4" s="182" t="s">
        <v>4</v>
      </c>
      <c r="B4" s="791" t="s">
        <v>165</v>
      </c>
      <c r="C4" s="792" t="s">
        <v>166</v>
      </c>
      <c r="D4" s="792" t="s">
        <v>167</v>
      </c>
      <c r="E4" s="792" t="s">
        <v>168</v>
      </c>
      <c r="F4" s="793" t="s">
        <v>169</v>
      </c>
      <c r="G4" s="794" t="s">
        <v>165</v>
      </c>
      <c r="H4" s="795" t="s">
        <v>166</v>
      </c>
      <c r="I4" s="795" t="s">
        <v>167</v>
      </c>
      <c r="J4" s="795" t="s">
        <v>168</v>
      </c>
      <c r="K4" s="796" t="s">
        <v>169</v>
      </c>
      <c r="L4" s="797" t="s">
        <v>499</v>
      </c>
      <c r="M4" s="798" t="s">
        <v>499</v>
      </c>
      <c r="N4" s="1433" t="s">
        <v>500</v>
      </c>
      <c r="O4" s="1434"/>
      <c r="P4" s="1434"/>
      <c r="Q4" s="1434"/>
      <c r="R4" s="1434"/>
      <c r="S4" s="1434"/>
      <c r="T4" s="1434"/>
      <c r="U4" s="1434"/>
      <c r="V4" s="1434"/>
      <c r="W4" s="1434"/>
      <c r="X4" s="1434"/>
      <c r="Y4" s="1434"/>
      <c r="Z4" s="1435"/>
      <c r="AA4" s="799"/>
      <c r="AB4" s="1436" t="s">
        <v>501</v>
      </c>
      <c r="AC4" s="1436"/>
      <c r="AD4" s="1436"/>
      <c r="AE4" s="1436"/>
      <c r="AF4" s="1436"/>
      <c r="AG4" s="1436"/>
      <c r="AH4" s="1436"/>
      <c r="AI4" s="1436"/>
      <c r="AJ4" s="1436"/>
      <c r="AK4" s="1436"/>
      <c r="AL4" s="1436"/>
      <c r="AM4" s="1436"/>
      <c r="AN4" s="1436"/>
      <c r="AO4" s="1436"/>
      <c r="AP4" s="1436"/>
      <c r="AQ4" s="1436"/>
      <c r="AR4" s="1437"/>
      <c r="AS4" s="1437"/>
      <c r="AT4" s="1437"/>
    </row>
    <row r="5" spans="1:48" x14ac:dyDescent="0.3">
      <c r="A5" s="511" t="s">
        <v>173</v>
      </c>
      <c r="B5" s="800">
        <v>3</v>
      </c>
      <c r="C5" s="800" t="s">
        <v>502</v>
      </c>
      <c r="D5" s="800" t="s">
        <v>503</v>
      </c>
      <c r="E5" s="801" t="s">
        <v>504</v>
      </c>
      <c r="F5" s="800">
        <v>4</v>
      </c>
      <c r="G5" s="55">
        <v>3</v>
      </c>
      <c r="H5" s="55" t="s">
        <v>502</v>
      </c>
      <c r="I5" s="55" t="s">
        <v>505</v>
      </c>
      <c r="J5" s="55" t="s">
        <v>506</v>
      </c>
      <c r="K5" s="55"/>
      <c r="L5" s="802" t="s">
        <v>507</v>
      </c>
      <c r="M5" s="803"/>
      <c r="N5" s="853" t="s">
        <v>508</v>
      </c>
      <c r="O5" s="1182" t="s">
        <v>509</v>
      </c>
      <c r="P5" s="801"/>
      <c r="Q5" s="854" t="s">
        <v>510</v>
      </c>
      <c r="R5" s="855" t="s">
        <v>511</v>
      </c>
      <c r="S5" s="856" t="s">
        <v>512</v>
      </c>
      <c r="T5" s="804" t="s">
        <v>144</v>
      </c>
      <c r="U5" s="857" t="s">
        <v>513</v>
      </c>
      <c r="V5" s="858" t="s">
        <v>514</v>
      </c>
      <c r="W5" s="859" t="s">
        <v>515</v>
      </c>
      <c r="X5" s="861" t="s">
        <v>516</v>
      </c>
      <c r="Y5" s="801"/>
      <c r="Z5" s="801"/>
      <c r="AA5" s="800">
        <v>0</v>
      </c>
      <c r="AB5" s="50"/>
      <c r="AC5" s="817" t="s">
        <v>517</v>
      </c>
      <c r="AD5" s="818" t="s">
        <v>518</v>
      </c>
      <c r="AE5" s="811" t="s">
        <v>519</v>
      </c>
      <c r="AF5" s="830" t="s">
        <v>520</v>
      </c>
      <c r="AG5" s="832" t="s">
        <v>521</v>
      </c>
      <c r="AH5" s="833" t="s">
        <v>522</v>
      </c>
      <c r="AI5" s="834" t="s">
        <v>523</v>
      </c>
      <c r="AJ5" s="50"/>
      <c r="AK5" s="805"/>
      <c r="AL5" s="836" t="s">
        <v>524</v>
      </c>
      <c r="AM5" s="838" t="s">
        <v>525</v>
      </c>
      <c r="AN5" s="840" t="s">
        <v>526</v>
      </c>
      <c r="AO5" s="841" t="s">
        <v>527</v>
      </c>
      <c r="AP5" s="842" t="s">
        <v>528</v>
      </c>
      <c r="AQ5" s="843" t="s">
        <v>529</v>
      </c>
      <c r="AR5" s="50"/>
      <c r="AS5" s="50"/>
      <c r="AT5" s="50"/>
      <c r="AU5" s="508"/>
      <c r="AV5" s="904"/>
    </row>
    <row r="6" spans="1:48" x14ac:dyDescent="0.3">
      <c r="A6" s="511" t="s">
        <v>192</v>
      </c>
      <c r="B6" s="800">
        <v>3</v>
      </c>
      <c r="C6" s="800" t="s">
        <v>530</v>
      </c>
      <c r="D6" s="800" t="s">
        <v>531</v>
      </c>
      <c r="E6" s="801" t="s">
        <v>532</v>
      </c>
      <c r="F6" s="800">
        <v>4</v>
      </c>
      <c r="G6" s="55">
        <v>3</v>
      </c>
      <c r="H6" s="55" t="s">
        <v>533</v>
      </c>
      <c r="I6" s="55" t="s">
        <v>534</v>
      </c>
      <c r="J6" s="55" t="s">
        <v>506</v>
      </c>
      <c r="K6" s="55"/>
      <c r="L6" s="802"/>
      <c r="M6" s="803"/>
      <c r="N6" s="853" t="s">
        <v>508</v>
      </c>
      <c r="O6" s="1182" t="s">
        <v>509</v>
      </c>
      <c r="P6" s="50"/>
      <c r="Q6" s="854" t="s">
        <v>510</v>
      </c>
      <c r="R6" s="855" t="s">
        <v>511</v>
      </c>
      <c r="S6" s="856" t="s">
        <v>512</v>
      </c>
      <c r="T6" s="804" t="s">
        <v>144</v>
      </c>
      <c r="U6" s="857" t="s">
        <v>513</v>
      </c>
      <c r="V6" s="858" t="s">
        <v>514</v>
      </c>
      <c r="W6" s="859" t="s">
        <v>515</v>
      </c>
      <c r="X6" s="861" t="s">
        <v>516</v>
      </c>
      <c r="Y6" s="801"/>
      <c r="Z6" s="801"/>
      <c r="AA6" s="800">
        <v>0</v>
      </c>
      <c r="AB6" s="50"/>
      <c r="AC6" s="817" t="s">
        <v>517</v>
      </c>
      <c r="AD6" s="818" t="s">
        <v>518</v>
      </c>
      <c r="AE6" s="811" t="s">
        <v>519</v>
      </c>
      <c r="AF6" s="830" t="s">
        <v>520</v>
      </c>
      <c r="AG6" s="832" t="s">
        <v>521</v>
      </c>
      <c r="AH6" s="833" t="s">
        <v>522</v>
      </c>
      <c r="AI6" s="834" t="s">
        <v>523</v>
      </c>
      <c r="AJ6" s="50"/>
      <c r="AK6" s="805"/>
      <c r="AL6" s="836" t="s">
        <v>524</v>
      </c>
      <c r="AM6" s="838" t="s">
        <v>525</v>
      </c>
      <c r="AN6" s="840" t="s">
        <v>526</v>
      </c>
      <c r="AO6" s="841" t="s">
        <v>527</v>
      </c>
      <c r="AP6" s="842" t="s">
        <v>528</v>
      </c>
      <c r="AQ6" s="843" t="s">
        <v>529</v>
      </c>
      <c r="AR6" s="50"/>
      <c r="AS6" s="50"/>
      <c r="AT6" s="50"/>
      <c r="AU6" s="508"/>
      <c r="AV6" s="904"/>
    </row>
    <row r="7" spans="1:48" x14ac:dyDescent="0.3">
      <c r="A7" s="511" t="s">
        <v>198</v>
      </c>
      <c r="B7" s="800">
        <v>3</v>
      </c>
      <c r="C7" s="800" t="s">
        <v>535</v>
      </c>
      <c r="D7" s="800" t="s">
        <v>536</v>
      </c>
      <c r="E7" s="801" t="s">
        <v>537</v>
      </c>
      <c r="F7" s="800">
        <v>4</v>
      </c>
      <c r="G7" s="55">
        <v>3</v>
      </c>
      <c r="H7" s="55" t="s">
        <v>535</v>
      </c>
      <c r="I7" s="55" t="s">
        <v>538</v>
      </c>
      <c r="J7" s="55" t="s">
        <v>506</v>
      </c>
      <c r="K7" s="55"/>
      <c r="L7" s="802"/>
      <c r="M7" s="803"/>
      <c r="N7" s="853" t="s">
        <v>508</v>
      </c>
      <c r="O7" s="1182" t="s">
        <v>509</v>
      </c>
      <c r="P7" s="50"/>
      <c r="Q7" s="854" t="s">
        <v>510</v>
      </c>
      <c r="R7" s="855" t="s">
        <v>511</v>
      </c>
      <c r="S7" s="856" t="s">
        <v>512</v>
      </c>
      <c r="T7" s="804" t="s">
        <v>144</v>
      </c>
      <c r="U7" s="857" t="s">
        <v>513</v>
      </c>
      <c r="V7" s="858" t="s">
        <v>514</v>
      </c>
      <c r="W7" s="859" t="s">
        <v>515</v>
      </c>
      <c r="X7" s="861" t="s">
        <v>516</v>
      </c>
      <c r="Y7" s="801"/>
      <c r="Z7" s="801"/>
      <c r="AA7" s="800">
        <v>0</v>
      </c>
      <c r="AB7" s="50"/>
      <c r="AC7" s="817" t="s">
        <v>517</v>
      </c>
      <c r="AD7" s="818" t="s">
        <v>518</v>
      </c>
      <c r="AE7" s="811" t="s">
        <v>519</v>
      </c>
      <c r="AF7" s="830" t="s">
        <v>520</v>
      </c>
      <c r="AG7" s="832" t="s">
        <v>521</v>
      </c>
      <c r="AH7" s="833" t="s">
        <v>522</v>
      </c>
      <c r="AI7" s="834" t="s">
        <v>523</v>
      </c>
      <c r="AJ7" s="50"/>
      <c r="AK7" s="805"/>
      <c r="AL7" s="836" t="s">
        <v>524</v>
      </c>
      <c r="AM7" s="838" t="s">
        <v>525</v>
      </c>
      <c r="AN7" s="840" t="s">
        <v>526</v>
      </c>
      <c r="AO7" s="841" t="s">
        <v>527</v>
      </c>
      <c r="AP7" s="842" t="s">
        <v>528</v>
      </c>
      <c r="AQ7" s="843" t="s">
        <v>529</v>
      </c>
      <c r="AR7" s="50"/>
      <c r="AS7" s="50"/>
      <c r="AT7" s="50"/>
      <c r="AU7" s="508"/>
      <c r="AV7" s="904"/>
    </row>
    <row r="8" spans="1:48" x14ac:dyDescent="0.3">
      <c r="A8" s="511" t="s">
        <v>539</v>
      </c>
      <c r="B8" s="800">
        <v>21</v>
      </c>
      <c r="C8" s="800" t="s">
        <v>540</v>
      </c>
      <c r="D8" s="800" t="s">
        <v>541</v>
      </c>
      <c r="E8" s="800" t="s">
        <v>542</v>
      </c>
      <c r="F8" s="800">
        <v>5</v>
      </c>
      <c r="G8" s="55">
        <v>21</v>
      </c>
      <c r="H8" s="55" t="s">
        <v>540</v>
      </c>
      <c r="I8" s="55" t="s">
        <v>543</v>
      </c>
      <c r="J8" s="55" t="s">
        <v>506</v>
      </c>
      <c r="K8" s="55"/>
      <c r="L8" s="802"/>
      <c r="M8" s="803"/>
      <c r="N8" s="853" t="s">
        <v>508</v>
      </c>
      <c r="O8" s="1182" t="s">
        <v>509</v>
      </c>
      <c r="P8" s="50"/>
      <c r="Q8" s="854" t="s">
        <v>510</v>
      </c>
      <c r="R8" s="855" t="s">
        <v>511</v>
      </c>
      <c r="S8" s="856" t="s">
        <v>512</v>
      </c>
      <c r="T8" s="804" t="s">
        <v>144</v>
      </c>
      <c r="U8" s="857" t="s">
        <v>513</v>
      </c>
      <c r="V8" s="858" t="s">
        <v>514</v>
      </c>
      <c r="W8" s="859" t="s">
        <v>515</v>
      </c>
      <c r="X8" s="861" t="s">
        <v>516</v>
      </c>
      <c r="Y8" s="801"/>
      <c r="Z8" s="801"/>
      <c r="AA8" s="800">
        <v>0</v>
      </c>
      <c r="AB8" s="50"/>
      <c r="AC8" s="817" t="s">
        <v>517</v>
      </c>
      <c r="AD8" s="818" t="s">
        <v>518</v>
      </c>
      <c r="AE8" s="811" t="s">
        <v>519</v>
      </c>
      <c r="AF8" s="830" t="s">
        <v>520</v>
      </c>
      <c r="AG8" s="832" t="s">
        <v>521</v>
      </c>
      <c r="AH8" s="833" t="s">
        <v>522</v>
      </c>
      <c r="AI8" s="834" t="s">
        <v>523</v>
      </c>
      <c r="AJ8" s="50"/>
      <c r="AK8" s="805"/>
      <c r="AL8" s="836" t="s">
        <v>524</v>
      </c>
      <c r="AM8" s="838" t="s">
        <v>525</v>
      </c>
      <c r="AN8" s="840" t="s">
        <v>526</v>
      </c>
      <c r="AO8" s="841" t="s">
        <v>527</v>
      </c>
      <c r="AP8" s="842" t="s">
        <v>528</v>
      </c>
      <c r="AQ8" s="843" t="s">
        <v>529</v>
      </c>
      <c r="AR8" s="50"/>
      <c r="AS8" s="50"/>
      <c r="AT8" s="50"/>
      <c r="AU8" s="508"/>
      <c r="AV8" s="904"/>
    </row>
    <row r="9" spans="1:48" x14ac:dyDescent="0.3">
      <c r="A9" s="511" t="s">
        <v>214</v>
      </c>
      <c r="B9" s="800">
        <v>2</v>
      </c>
      <c r="C9" s="800" t="s">
        <v>544</v>
      </c>
      <c r="D9" s="800" t="s">
        <v>545</v>
      </c>
      <c r="E9" s="801" t="s">
        <v>546</v>
      </c>
      <c r="F9" s="800">
        <v>2</v>
      </c>
      <c r="G9" s="55">
        <v>2</v>
      </c>
      <c r="H9" s="55" t="s">
        <v>544</v>
      </c>
      <c r="I9" s="55" t="s">
        <v>547</v>
      </c>
      <c r="J9" s="55" t="s">
        <v>506</v>
      </c>
      <c r="K9" s="55"/>
      <c r="L9" s="802"/>
      <c r="M9" s="803"/>
      <c r="N9" s="853" t="s">
        <v>508</v>
      </c>
      <c r="O9" s="1182" t="s">
        <v>509</v>
      </c>
      <c r="P9" s="50"/>
      <c r="Q9" s="854" t="s">
        <v>510</v>
      </c>
      <c r="R9" s="855" t="s">
        <v>511</v>
      </c>
      <c r="S9" s="856" t="s">
        <v>512</v>
      </c>
      <c r="T9" s="804" t="s">
        <v>144</v>
      </c>
      <c r="U9" s="857" t="s">
        <v>513</v>
      </c>
      <c r="V9" s="858" t="s">
        <v>514</v>
      </c>
      <c r="W9" s="859" t="s">
        <v>515</v>
      </c>
      <c r="X9" s="861" t="s">
        <v>516</v>
      </c>
      <c r="Y9" s="801"/>
      <c r="Z9" s="801"/>
      <c r="AA9" s="800">
        <v>0</v>
      </c>
      <c r="AB9" s="50"/>
      <c r="AC9" s="817" t="s">
        <v>517</v>
      </c>
      <c r="AD9" s="818" t="s">
        <v>518</v>
      </c>
      <c r="AE9" s="811" t="s">
        <v>519</v>
      </c>
      <c r="AF9" s="830" t="s">
        <v>520</v>
      </c>
      <c r="AG9" s="832" t="s">
        <v>521</v>
      </c>
      <c r="AH9" s="833" t="s">
        <v>522</v>
      </c>
      <c r="AI9" s="834" t="s">
        <v>523</v>
      </c>
      <c r="AJ9" s="50"/>
      <c r="AK9" s="805"/>
      <c r="AL9" s="836" t="s">
        <v>524</v>
      </c>
      <c r="AM9" s="838" t="s">
        <v>525</v>
      </c>
      <c r="AN9" s="840" t="s">
        <v>526</v>
      </c>
      <c r="AO9" s="841" t="s">
        <v>527</v>
      </c>
      <c r="AP9" s="842" t="s">
        <v>528</v>
      </c>
      <c r="AQ9" s="843" t="s">
        <v>529</v>
      </c>
      <c r="AR9" s="50"/>
      <c r="AS9" s="50"/>
      <c r="AT9" s="50"/>
      <c r="AU9" s="508"/>
      <c r="AV9" s="904"/>
    </row>
    <row r="10" spans="1:48" x14ac:dyDescent="0.3">
      <c r="A10" s="511" t="s">
        <v>219</v>
      </c>
      <c r="B10" s="800">
        <v>15</v>
      </c>
      <c r="C10" s="800" t="s">
        <v>548</v>
      </c>
      <c r="D10" s="800" t="s">
        <v>549</v>
      </c>
      <c r="E10" s="801" t="s">
        <v>550</v>
      </c>
      <c r="F10" s="800">
        <v>2</v>
      </c>
      <c r="G10" s="55">
        <v>15</v>
      </c>
      <c r="H10" s="55" t="s">
        <v>548</v>
      </c>
      <c r="I10" s="55" t="s">
        <v>551</v>
      </c>
      <c r="J10" s="55" t="s">
        <v>506</v>
      </c>
      <c r="K10" s="55"/>
      <c r="L10" s="802"/>
      <c r="M10" s="803"/>
      <c r="N10" s="853" t="s">
        <v>508</v>
      </c>
      <c r="O10" s="1182" t="s">
        <v>509</v>
      </c>
      <c r="P10" s="50"/>
      <c r="Q10" s="854" t="s">
        <v>510</v>
      </c>
      <c r="R10" s="855" t="s">
        <v>511</v>
      </c>
      <c r="S10" s="856" t="s">
        <v>512</v>
      </c>
      <c r="T10" s="804" t="s">
        <v>144</v>
      </c>
      <c r="U10" s="857" t="s">
        <v>513</v>
      </c>
      <c r="V10" s="801" t="s">
        <v>552</v>
      </c>
      <c r="W10" s="859" t="s">
        <v>515</v>
      </c>
      <c r="X10" s="861" t="s">
        <v>516</v>
      </c>
      <c r="Y10" s="801"/>
      <c r="Z10" s="801"/>
      <c r="AA10" s="800">
        <v>0</v>
      </c>
      <c r="AB10" s="50"/>
      <c r="AC10" s="817" t="s">
        <v>517</v>
      </c>
      <c r="AD10" s="818" t="s">
        <v>518</v>
      </c>
      <c r="AE10" s="811" t="s">
        <v>519</v>
      </c>
      <c r="AF10" s="830" t="s">
        <v>520</v>
      </c>
      <c r="AG10" s="832" t="s">
        <v>521</v>
      </c>
      <c r="AH10" s="833" t="s">
        <v>522</v>
      </c>
      <c r="AI10" s="834" t="s">
        <v>523</v>
      </c>
      <c r="AJ10" s="50"/>
      <c r="AK10" s="805"/>
      <c r="AL10" s="836" t="s">
        <v>524</v>
      </c>
      <c r="AM10" s="838" t="s">
        <v>525</v>
      </c>
      <c r="AN10" s="840" t="s">
        <v>526</v>
      </c>
      <c r="AO10" s="841" t="s">
        <v>527</v>
      </c>
      <c r="AP10" s="842" t="s">
        <v>528</v>
      </c>
      <c r="AQ10" s="843" t="s">
        <v>529</v>
      </c>
      <c r="AR10" s="50"/>
      <c r="AS10" s="50"/>
      <c r="AT10" s="50"/>
      <c r="AU10" s="508"/>
      <c r="AV10" s="904"/>
    </row>
    <row r="11" spans="1:48" x14ac:dyDescent="0.3">
      <c r="A11" s="511" t="s">
        <v>224</v>
      </c>
      <c r="B11" s="800">
        <v>26</v>
      </c>
      <c r="C11" s="800" t="s">
        <v>553</v>
      </c>
      <c r="D11" s="800" t="s">
        <v>554</v>
      </c>
      <c r="E11" s="800" t="s">
        <v>555</v>
      </c>
      <c r="F11" s="800">
        <v>4</v>
      </c>
      <c r="G11" s="55">
        <v>26</v>
      </c>
      <c r="H11" s="55">
        <v>1899427</v>
      </c>
      <c r="I11" s="55" t="s">
        <v>556</v>
      </c>
      <c r="J11" s="55" t="s">
        <v>506</v>
      </c>
      <c r="K11" s="55"/>
      <c r="L11" s="802"/>
      <c r="M11" s="803"/>
      <c r="N11" s="853" t="s">
        <v>508</v>
      </c>
      <c r="O11" s="1182" t="s">
        <v>509</v>
      </c>
      <c r="P11" s="50"/>
      <c r="Q11" s="854" t="s">
        <v>510</v>
      </c>
      <c r="R11" s="855" t="s">
        <v>511</v>
      </c>
      <c r="S11" s="856" t="s">
        <v>512</v>
      </c>
      <c r="T11" s="804" t="s">
        <v>144</v>
      </c>
      <c r="U11" s="857" t="s">
        <v>513</v>
      </c>
      <c r="V11" s="801"/>
      <c r="W11" s="859" t="s">
        <v>515</v>
      </c>
      <c r="X11" s="801"/>
      <c r="Y11" s="801"/>
      <c r="Z11" s="801"/>
      <c r="AA11" s="800"/>
      <c r="AB11" s="50"/>
      <c r="AC11" s="817" t="s">
        <v>517</v>
      </c>
      <c r="AD11" s="818" t="s">
        <v>518</v>
      </c>
      <c r="AE11" s="811" t="s">
        <v>519</v>
      </c>
      <c r="AF11" s="830" t="s">
        <v>520</v>
      </c>
      <c r="AG11" s="832" t="s">
        <v>521</v>
      </c>
      <c r="AH11" s="801" t="s">
        <v>557</v>
      </c>
      <c r="AI11" s="834" t="s">
        <v>523</v>
      </c>
      <c r="AJ11" s="50"/>
      <c r="AK11" s="805"/>
      <c r="AL11" s="836" t="s">
        <v>524</v>
      </c>
      <c r="AM11" s="838" t="s">
        <v>525</v>
      </c>
      <c r="AN11" s="840" t="s">
        <v>526</v>
      </c>
      <c r="AO11" s="841" t="s">
        <v>527</v>
      </c>
      <c r="AP11" s="801" t="s">
        <v>516</v>
      </c>
      <c r="AQ11" s="801" t="s">
        <v>558</v>
      </c>
      <c r="AR11" s="50"/>
      <c r="AS11" s="50"/>
      <c r="AT11" s="50"/>
      <c r="AU11" s="508"/>
      <c r="AV11" s="904"/>
    </row>
    <row r="12" spans="1:48" x14ac:dyDescent="0.3">
      <c r="A12" s="511" t="s">
        <v>229</v>
      </c>
      <c r="B12" s="800">
        <v>6</v>
      </c>
      <c r="C12" s="800" t="s">
        <v>559</v>
      </c>
      <c r="D12" s="800" t="s">
        <v>560</v>
      </c>
      <c r="E12" s="801" t="s">
        <v>561</v>
      </c>
      <c r="F12" s="800">
        <v>4</v>
      </c>
      <c r="G12" s="55">
        <v>6</v>
      </c>
      <c r="H12" s="55" t="s">
        <v>559</v>
      </c>
      <c r="I12" s="55" t="s">
        <v>562</v>
      </c>
      <c r="J12" s="55" t="s">
        <v>506</v>
      </c>
      <c r="K12" s="55"/>
      <c r="L12" s="802"/>
      <c r="M12" s="803"/>
      <c r="N12" s="853" t="s">
        <v>508</v>
      </c>
      <c r="O12" s="1182" t="s">
        <v>509</v>
      </c>
      <c r="P12" s="50"/>
      <c r="Q12" s="854" t="s">
        <v>510</v>
      </c>
      <c r="R12" s="855" t="s">
        <v>511</v>
      </c>
      <c r="S12" s="856" t="s">
        <v>512</v>
      </c>
      <c r="T12" s="804" t="s">
        <v>144</v>
      </c>
      <c r="U12" s="857" t="s">
        <v>513</v>
      </c>
      <c r="V12" s="858" t="s">
        <v>563</v>
      </c>
      <c r="W12" s="859" t="s">
        <v>515</v>
      </c>
      <c r="X12" s="861" t="s">
        <v>516</v>
      </c>
      <c r="Y12" s="801"/>
      <c r="Z12" s="801"/>
      <c r="AA12" s="800">
        <v>0</v>
      </c>
      <c r="AB12" s="50"/>
      <c r="AC12" s="817" t="s">
        <v>517</v>
      </c>
      <c r="AD12" s="818" t="s">
        <v>518</v>
      </c>
      <c r="AE12" s="811" t="s">
        <v>519</v>
      </c>
      <c r="AF12" s="830" t="s">
        <v>520</v>
      </c>
      <c r="AG12" s="832" t="s">
        <v>521</v>
      </c>
      <c r="AH12" s="833" t="s">
        <v>522</v>
      </c>
      <c r="AI12" s="834" t="s">
        <v>523</v>
      </c>
      <c r="AJ12" s="50"/>
      <c r="AK12" s="805"/>
      <c r="AL12" s="836" t="s">
        <v>524</v>
      </c>
      <c r="AM12" s="838" t="s">
        <v>525</v>
      </c>
      <c r="AN12" s="840" t="s">
        <v>526</v>
      </c>
      <c r="AO12" s="841" t="s">
        <v>527</v>
      </c>
      <c r="AP12" s="842" t="s">
        <v>528</v>
      </c>
      <c r="AQ12" s="843" t="s">
        <v>529</v>
      </c>
      <c r="AR12" s="50"/>
      <c r="AS12" s="50"/>
      <c r="AT12" s="50"/>
      <c r="AU12" s="508"/>
      <c r="AV12" s="904"/>
    </row>
    <row r="13" spans="1:48" x14ac:dyDescent="0.3">
      <c r="A13" s="511" t="s">
        <v>236</v>
      </c>
      <c r="B13" s="800" t="s">
        <v>564</v>
      </c>
      <c r="C13" s="800" t="s">
        <v>565</v>
      </c>
      <c r="D13" s="800" t="s">
        <v>566</v>
      </c>
      <c r="E13" s="800" t="s">
        <v>567</v>
      </c>
      <c r="F13" s="800">
        <v>2</v>
      </c>
      <c r="G13" s="55" t="s">
        <v>314</v>
      </c>
      <c r="H13" s="55" t="s">
        <v>568</v>
      </c>
      <c r="I13" s="55" t="s">
        <v>569</v>
      </c>
      <c r="J13" s="55" t="s">
        <v>506</v>
      </c>
      <c r="K13" s="55"/>
      <c r="L13" s="802"/>
      <c r="M13" s="803"/>
      <c r="N13" s="853" t="s">
        <v>508</v>
      </c>
      <c r="O13" s="1182" t="s">
        <v>509</v>
      </c>
      <c r="P13" s="50"/>
      <c r="Q13" s="854" t="s">
        <v>510</v>
      </c>
      <c r="R13" s="855" t="s">
        <v>511</v>
      </c>
      <c r="S13" s="856" t="s">
        <v>512</v>
      </c>
      <c r="T13" s="804" t="s">
        <v>144</v>
      </c>
      <c r="U13" s="857" t="s">
        <v>513</v>
      </c>
      <c r="V13" s="858" t="s">
        <v>514</v>
      </c>
      <c r="W13" s="859" t="s">
        <v>515</v>
      </c>
      <c r="X13" s="861" t="s">
        <v>516</v>
      </c>
      <c r="Y13" s="801"/>
      <c r="Z13" s="801"/>
      <c r="AA13" s="800">
        <v>0</v>
      </c>
      <c r="AB13" s="50"/>
      <c r="AC13" s="817" t="s">
        <v>517</v>
      </c>
      <c r="AD13" s="818" t="s">
        <v>518</v>
      </c>
      <c r="AE13" s="811" t="s">
        <v>519</v>
      </c>
      <c r="AF13" s="830" t="s">
        <v>520</v>
      </c>
      <c r="AG13" s="832" t="s">
        <v>521</v>
      </c>
      <c r="AH13" s="801"/>
      <c r="AI13" s="834" t="s">
        <v>523</v>
      </c>
      <c r="AJ13" s="50"/>
      <c r="AK13" s="805"/>
      <c r="AL13" s="836" t="s">
        <v>524</v>
      </c>
      <c r="AM13" s="838" t="s">
        <v>525</v>
      </c>
      <c r="AN13" s="840" t="s">
        <v>526</v>
      </c>
      <c r="AO13" s="841" t="s">
        <v>527</v>
      </c>
      <c r="AP13" s="842" t="s">
        <v>528</v>
      </c>
      <c r="AQ13" s="843" t="s">
        <v>529</v>
      </c>
      <c r="AR13" s="50"/>
      <c r="AS13" s="50"/>
      <c r="AT13" s="50"/>
      <c r="AU13" s="508"/>
      <c r="AV13" s="904"/>
    </row>
    <row r="14" spans="1:48" x14ac:dyDescent="0.3">
      <c r="A14" s="511" t="s">
        <v>243</v>
      </c>
      <c r="B14" s="800">
        <v>22</v>
      </c>
      <c r="C14" s="800" t="s">
        <v>570</v>
      </c>
      <c r="D14" s="800" t="s">
        <v>571</v>
      </c>
      <c r="E14" s="801" t="s">
        <v>572</v>
      </c>
      <c r="F14" s="800">
        <v>2</v>
      </c>
      <c r="G14" s="55">
        <v>22</v>
      </c>
      <c r="H14" s="55" t="s">
        <v>573</v>
      </c>
      <c r="I14" s="55" t="s">
        <v>574</v>
      </c>
      <c r="J14" s="55" t="s">
        <v>506</v>
      </c>
      <c r="K14" s="55"/>
      <c r="L14" s="802"/>
      <c r="M14" s="803"/>
      <c r="N14" s="853" t="s">
        <v>508</v>
      </c>
      <c r="O14" s="1182" t="s">
        <v>509</v>
      </c>
      <c r="P14" s="50"/>
      <c r="Q14" s="854" t="s">
        <v>510</v>
      </c>
      <c r="R14" s="855" t="s">
        <v>511</v>
      </c>
      <c r="S14" s="856" t="s">
        <v>512</v>
      </c>
      <c r="T14" s="804" t="s">
        <v>144</v>
      </c>
      <c r="U14" s="857" t="s">
        <v>513</v>
      </c>
      <c r="V14" s="858" t="s">
        <v>514</v>
      </c>
      <c r="W14" s="859" t="s">
        <v>515</v>
      </c>
      <c r="X14" s="861" t="s">
        <v>516</v>
      </c>
      <c r="Y14" s="801"/>
      <c r="Z14" s="801"/>
      <c r="AA14" s="800">
        <v>0</v>
      </c>
      <c r="AB14" s="50"/>
      <c r="AC14" s="817" t="s">
        <v>517</v>
      </c>
      <c r="AD14" s="818" t="s">
        <v>518</v>
      </c>
      <c r="AE14" s="811" t="s">
        <v>519</v>
      </c>
      <c r="AF14" s="830" t="s">
        <v>520</v>
      </c>
      <c r="AG14" s="832" t="s">
        <v>521</v>
      </c>
      <c r="AH14" s="833" t="s">
        <v>522</v>
      </c>
      <c r="AI14" s="834" t="s">
        <v>523</v>
      </c>
      <c r="AJ14" s="50"/>
      <c r="AK14" s="805"/>
      <c r="AL14" s="836" t="s">
        <v>524</v>
      </c>
      <c r="AM14" s="838" t="s">
        <v>525</v>
      </c>
      <c r="AN14" s="840" t="s">
        <v>526</v>
      </c>
      <c r="AO14" s="841" t="s">
        <v>527</v>
      </c>
      <c r="AP14" s="842" t="s">
        <v>528</v>
      </c>
      <c r="AQ14" s="843" t="s">
        <v>529</v>
      </c>
      <c r="AR14" s="50"/>
      <c r="AS14" s="50"/>
      <c r="AT14" s="50"/>
      <c r="AU14" s="508"/>
      <c r="AV14" s="904"/>
    </row>
    <row r="15" spans="1:48" x14ac:dyDescent="0.3">
      <c r="A15" s="511" t="s">
        <v>250</v>
      </c>
      <c r="B15" s="800">
        <v>248</v>
      </c>
      <c r="C15" s="800" t="s">
        <v>575</v>
      </c>
      <c r="D15" s="800" t="s">
        <v>576</v>
      </c>
      <c r="E15" s="800" t="s">
        <v>577</v>
      </c>
      <c r="F15" s="800">
        <v>2</v>
      </c>
      <c r="G15" s="55" t="s">
        <v>314</v>
      </c>
      <c r="H15" s="55" t="s">
        <v>578</v>
      </c>
      <c r="I15" s="55" t="s">
        <v>579</v>
      </c>
      <c r="J15" s="55" t="s">
        <v>506</v>
      </c>
      <c r="K15" s="55"/>
      <c r="L15" s="802"/>
      <c r="M15" s="803"/>
      <c r="N15" s="853" t="s">
        <v>508</v>
      </c>
      <c r="O15" s="1182" t="s">
        <v>509</v>
      </c>
      <c r="P15" s="50"/>
      <c r="Q15" s="854" t="s">
        <v>510</v>
      </c>
      <c r="R15" s="855" t="s">
        <v>511</v>
      </c>
      <c r="S15" s="856" t="s">
        <v>512</v>
      </c>
      <c r="T15" s="804" t="s">
        <v>144</v>
      </c>
      <c r="U15" s="857" t="s">
        <v>513</v>
      </c>
      <c r="V15" s="858" t="s">
        <v>514</v>
      </c>
      <c r="W15" s="860" t="s">
        <v>515</v>
      </c>
      <c r="X15" s="861" t="s">
        <v>516</v>
      </c>
      <c r="Y15" s="801"/>
      <c r="Z15" s="801"/>
      <c r="AA15" s="800"/>
      <c r="AB15" s="50"/>
      <c r="AC15" s="801"/>
      <c r="AD15" s="801"/>
      <c r="AE15" s="801"/>
      <c r="AF15" s="801" t="s">
        <v>300</v>
      </c>
      <c r="AG15" s="801"/>
      <c r="AH15" s="833" t="s">
        <v>580</v>
      </c>
      <c r="AI15" s="835" t="s">
        <v>523</v>
      </c>
      <c r="AJ15" s="50"/>
      <c r="AK15" s="805"/>
      <c r="AL15" s="836" t="s">
        <v>524</v>
      </c>
      <c r="AM15" s="838" t="s">
        <v>525</v>
      </c>
      <c r="AN15" s="840" t="s">
        <v>526</v>
      </c>
      <c r="AO15" s="841" t="s">
        <v>527</v>
      </c>
      <c r="AP15" s="842" t="s">
        <v>528</v>
      </c>
      <c r="AQ15" s="843" t="s">
        <v>529</v>
      </c>
      <c r="AR15" s="50"/>
      <c r="AS15" s="50"/>
      <c r="AT15" s="50"/>
      <c r="AU15" s="508"/>
      <c r="AV15" s="904"/>
    </row>
    <row r="16" spans="1:48" x14ac:dyDescent="0.3">
      <c r="A16" s="511" t="s">
        <v>255</v>
      </c>
      <c r="B16" s="800">
        <v>16</v>
      </c>
      <c r="C16" s="800" t="s">
        <v>581</v>
      </c>
      <c r="D16" s="800" t="s">
        <v>582</v>
      </c>
      <c r="E16" s="801" t="s">
        <v>583</v>
      </c>
      <c r="F16" s="800">
        <v>2</v>
      </c>
      <c r="G16" s="55">
        <v>16</v>
      </c>
      <c r="H16" s="55" t="s">
        <v>584</v>
      </c>
      <c r="I16" s="55" t="s">
        <v>585</v>
      </c>
      <c r="J16" s="55" t="s">
        <v>506</v>
      </c>
      <c r="K16" s="55"/>
      <c r="L16" s="802"/>
      <c r="M16" s="803"/>
      <c r="N16" s="853" t="s">
        <v>508</v>
      </c>
      <c r="O16" s="1182" t="s">
        <v>509</v>
      </c>
      <c r="P16" s="50"/>
      <c r="Q16" s="854" t="s">
        <v>510</v>
      </c>
      <c r="R16" s="855" t="s">
        <v>511</v>
      </c>
      <c r="S16" s="856" t="s">
        <v>512</v>
      </c>
      <c r="T16" s="804" t="s">
        <v>144</v>
      </c>
      <c r="U16" s="857" t="s">
        <v>513</v>
      </c>
      <c r="V16" s="858" t="s">
        <v>514</v>
      </c>
      <c r="W16" s="859" t="s">
        <v>515</v>
      </c>
      <c r="X16" s="861" t="s">
        <v>516</v>
      </c>
      <c r="Y16" s="801"/>
      <c r="Z16" s="801"/>
      <c r="AA16" s="800">
        <v>0</v>
      </c>
      <c r="AB16" s="50"/>
      <c r="AC16" s="817" t="s">
        <v>517</v>
      </c>
      <c r="AD16" s="818" t="s">
        <v>518</v>
      </c>
      <c r="AE16" s="811" t="s">
        <v>519</v>
      </c>
      <c r="AF16" s="830" t="s">
        <v>520</v>
      </c>
      <c r="AG16" s="832" t="s">
        <v>521</v>
      </c>
      <c r="AH16" s="833" t="s">
        <v>522</v>
      </c>
      <c r="AI16" s="834" t="s">
        <v>523</v>
      </c>
      <c r="AJ16" s="50"/>
      <c r="AK16" s="805"/>
      <c r="AL16" s="836" t="s">
        <v>524</v>
      </c>
      <c r="AM16" s="838" t="s">
        <v>525</v>
      </c>
      <c r="AN16" s="840" t="s">
        <v>526</v>
      </c>
      <c r="AO16" s="841" t="s">
        <v>527</v>
      </c>
      <c r="AP16" s="842" t="s">
        <v>528</v>
      </c>
      <c r="AQ16" s="843" t="s">
        <v>529</v>
      </c>
      <c r="AR16" s="50"/>
      <c r="AS16" s="50"/>
      <c r="AT16" s="50"/>
      <c r="AU16" s="508"/>
      <c r="AV16" s="904"/>
    </row>
    <row r="17" spans="1:48" x14ac:dyDescent="0.3">
      <c r="A17" s="511" t="s">
        <v>262</v>
      </c>
      <c r="B17" s="800">
        <v>20</v>
      </c>
      <c r="C17" s="800" t="s">
        <v>586</v>
      </c>
      <c r="D17" s="800" t="s">
        <v>587</v>
      </c>
      <c r="E17" s="801" t="s">
        <v>588</v>
      </c>
      <c r="F17" s="800">
        <v>5</v>
      </c>
      <c r="G17" s="55">
        <v>20</v>
      </c>
      <c r="H17" s="55" t="s">
        <v>586</v>
      </c>
      <c r="I17" s="55" t="s">
        <v>589</v>
      </c>
      <c r="J17" s="55" t="s">
        <v>506</v>
      </c>
      <c r="K17" s="55"/>
      <c r="L17" s="802"/>
      <c r="M17" s="803"/>
      <c r="N17" s="853" t="s">
        <v>508</v>
      </c>
      <c r="O17" s="1182" t="s">
        <v>509</v>
      </c>
      <c r="P17" s="50"/>
      <c r="Q17" s="854" t="s">
        <v>510</v>
      </c>
      <c r="R17" s="855" t="s">
        <v>511</v>
      </c>
      <c r="S17" s="856" t="s">
        <v>512</v>
      </c>
      <c r="T17" s="804" t="s">
        <v>144</v>
      </c>
      <c r="U17" s="857" t="s">
        <v>513</v>
      </c>
      <c r="V17" s="858" t="s">
        <v>514</v>
      </c>
      <c r="W17" s="859" t="s">
        <v>515</v>
      </c>
      <c r="X17" s="861" t="s">
        <v>516</v>
      </c>
      <c r="Y17" s="801"/>
      <c r="Z17" s="801"/>
      <c r="AA17" s="800">
        <v>0</v>
      </c>
      <c r="AB17" s="50"/>
      <c r="AC17" s="817" t="s">
        <v>517</v>
      </c>
      <c r="AD17" s="818" t="s">
        <v>518</v>
      </c>
      <c r="AE17" s="811" t="s">
        <v>519</v>
      </c>
      <c r="AF17" s="830" t="s">
        <v>520</v>
      </c>
      <c r="AG17" s="832" t="s">
        <v>521</v>
      </c>
      <c r="AH17" s="833" t="s">
        <v>522</v>
      </c>
      <c r="AI17" s="834" t="s">
        <v>523</v>
      </c>
      <c r="AJ17" s="50"/>
      <c r="AK17" s="805"/>
      <c r="AL17" s="836" t="s">
        <v>524</v>
      </c>
      <c r="AM17" s="838" t="s">
        <v>525</v>
      </c>
      <c r="AN17" s="840" t="s">
        <v>526</v>
      </c>
      <c r="AO17" s="841" t="s">
        <v>527</v>
      </c>
      <c r="AP17" s="842" t="s">
        <v>528</v>
      </c>
      <c r="AQ17" s="843" t="s">
        <v>529</v>
      </c>
      <c r="AR17" s="50"/>
      <c r="AS17" s="50"/>
      <c r="AT17" s="50"/>
      <c r="AU17" s="508"/>
      <c r="AV17" s="904"/>
    </row>
    <row r="18" spans="1:48" x14ac:dyDescent="0.3">
      <c r="A18" s="511" t="s">
        <v>268</v>
      </c>
      <c r="B18" s="800">
        <v>7</v>
      </c>
      <c r="C18" s="800" t="s">
        <v>590</v>
      </c>
      <c r="D18" s="800" t="s">
        <v>591</v>
      </c>
      <c r="E18" s="800" t="s">
        <v>592</v>
      </c>
      <c r="F18" s="800">
        <v>2</v>
      </c>
      <c r="G18" s="55">
        <v>7</v>
      </c>
      <c r="H18" s="55" t="s">
        <v>590</v>
      </c>
      <c r="I18" s="55" t="s">
        <v>593</v>
      </c>
      <c r="J18" s="55" t="s">
        <v>506</v>
      </c>
      <c r="K18" s="55"/>
      <c r="L18" s="802"/>
      <c r="M18" s="803"/>
      <c r="N18" s="853" t="s">
        <v>508</v>
      </c>
      <c r="O18" s="1182" t="s">
        <v>509</v>
      </c>
      <c r="P18" s="50"/>
      <c r="Q18" s="854" t="s">
        <v>510</v>
      </c>
      <c r="R18" s="855" t="s">
        <v>511</v>
      </c>
      <c r="S18" s="856" t="s">
        <v>512</v>
      </c>
      <c r="T18" s="804" t="s">
        <v>144</v>
      </c>
      <c r="U18" s="857" t="s">
        <v>513</v>
      </c>
      <c r="V18" s="858" t="s">
        <v>514</v>
      </c>
      <c r="W18" s="859" t="s">
        <v>515</v>
      </c>
      <c r="X18" s="861" t="s">
        <v>516</v>
      </c>
      <c r="Y18" s="801"/>
      <c r="Z18" s="801"/>
      <c r="AA18" s="800">
        <v>0</v>
      </c>
      <c r="AB18" s="50"/>
      <c r="AC18" s="817" t="s">
        <v>517</v>
      </c>
      <c r="AD18" s="818" t="s">
        <v>518</v>
      </c>
      <c r="AE18" s="811" t="s">
        <v>519</v>
      </c>
      <c r="AF18" s="830" t="s">
        <v>520</v>
      </c>
      <c r="AG18" s="832" t="s">
        <v>521</v>
      </c>
      <c r="AH18" s="801" t="s">
        <v>594</v>
      </c>
      <c r="AI18" s="834" t="s">
        <v>523</v>
      </c>
      <c r="AJ18" s="50" t="s">
        <v>595</v>
      </c>
      <c r="AK18" s="805"/>
      <c r="AL18" s="836" t="s">
        <v>524</v>
      </c>
      <c r="AM18" s="838" t="s">
        <v>525</v>
      </c>
      <c r="AN18" s="840" t="s">
        <v>526</v>
      </c>
      <c r="AO18" s="841" t="s">
        <v>527</v>
      </c>
      <c r="AP18" s="842" t="s">
        <v>528</v>
      </c>
      <c r="AQ18" s="843" t="s">
        <v>529</v>
      </c>
      <c r="AR18" s="50"/>
      <c r="AS18" s="50"/>
      <c r="AT18" s="50"/>
      <c r="AU18" s="508"/>
      <c r="AV18" s="904"/>
    </row>
    <row r="19" spans="1:48" x14ac:dyDescent="0.3">
      <c r="A19" s="1270" t="s">
        <v>278</v>
      </c>
      <c r="B19" s="1271">
        <v>3394</v>
      </c>
      <c r="C19" s="1271" t="s">
        <v>596</v>
      </c>
      <c r="D19" s="1271" t="s">
        <v>597</v>
      </c>
      <c r="E19" s="1271" t="s">
        <v>598</v>
      </c>
      <c r="F19" s="1271">
        <v>2</v>
      </c>
      <c r="G19" s="1272" t="s">
        <v>314</v>
      </c>
      <c r="H19" s="1272" t="s">
        <v>599</v>
      </c>
      <c r="I19" s="1272" t="s">
        <v>600</v>
      </c>
      <c r="J19" s="1272" t="s">
        <v>506</v>
      </c>
      <c r="K19" s="1272"/>
      <c r="L19" s="1273"/>
      <c r="M19" s="1274"/>
      <c r="N19" s="882" t="s">
        <v>508</v>
      </c>
      <c r="O19" s="1183" t="s">
        <v>509</v>
      </c>
      <c r="P19" s="139"/>
      <c r="Q19" s="916" t="s">
        <v>510</v>
      </c>
      <c r="R19" s="1275" t="s">
        <v>511</v>
      </c>
      <c r="S19" s="1276" t="s">
        <v>512</v>
      </c>
      <c r="T19" s="1277" t="s">
        <v>144</v>
      </c>
      <c r="U19" s="1278" t="s">
        <v>513</v>
      </c>
      <c r="V19" s="870" t="s">
        <v>514</v>
      </c>
      <c r="W19" s="1279" t="s">
        <v>515</v>
      </c>
      <c r="X19" s="872" t="s">
        <v>516</v>
      </c>
      <c r="Y19" s="821"/>
      <c r="Z19" s="821"/>
      <c r="AA19" s="1271">
        <v>0</v>
      </c>
      <c r="AB19" s="139"/>
      <c r="AC19" s="1280" t="s">
        <v>517</v>
      </c>
      <c r="AD19" s="1281" t="s">
        <v>518</v>
      </c>
      <c r="AE19" s="1282" t="s">
        <v>519</v>
      </c>
      <c r="AF19" s="1283" t="s">
        <v>520</v>
      </c>
      <c r="AG19" s="1284" t="s">
        <v>521</v>
      </c>
      <c r="AH19" s="1285" t="s">
        <v>522</v>
      </c>
      <c r="AI19" s="1286" t="s">
        <v>523</v>
      </c>
      <c r="AJ19" s="139"/>
      <c r="AK19" s="1287"/>
      <c r="AL19" s="1288" t="s">
        <v>524</v>
      </c>
      <c r="AM19" s="1289" t="s">
        <v>525</v>
      </c>
      <c r="AN19" s="1290" t="s">
        <v>526</v>
      </c>
      <c r="AO19" s="896" t="s">
        <v>527</v>
      </c>
      <c r="AP19" s="821" t="s">
        <v>601</v>
      </c>
      <c r="AQ19" s="821"/>
      <c r="AR19" s="139"/>
      <c r="AS19" s="139"/>
      <c r="AT19" s="139"/>
      <c r="AU19" s="508"/>
      <c r="AV19" s="904"/>
    </row>
    <row r="20" spans="1:48" x14ac:dyDescent="0.3">
      <c r="A20" s="802" t="s">
        <v>287</v>
      </c>
      <c r="B20" s="800" t="s">
        <v>602</v>
      </c>
      <c r="C20" s="800" t="s">
        <v>603</v>
      </c>
      <c r="D20" s="800" t="s">
        <v>604</v>
      </c>
      <c r="E20" s="800" t="s">
        <v>605</v>
      </c>
      <c r="F20" s="800">
        <v>3</v>
      </c>
      <c r="G20" s="55" t="s">
        <v>602</v>
      </c>
      <c r="H20" s="55" t="s">
        <v>606</v>
      </c>
      <c r="I20" s="55" t="s">
        <v>607</v>
      </c>
      <c r="J20" s="1272" t="s">
        <v>506</v>
      </c>
      <c r="K20" s="55"/>
      <c r="L20" s="802"/>
      <c r="M20" s="803"/>
      <c r="N20" s="882" t="s">
        <v>508</v>
      </c>
      <c r="O20" s="1183" t="s">
        <v>509</v>
      </c>
      <c r="P20" s="139"/>
      <c r="Q20" s="916" t="s">
        <v>510</v>
      </c>
      <c r="R20" s="1275" t="s">
        <v>511</v>
      </c>
      <c r="S20" s="1276" t="s">
        <v>512</v>
      </c>
      <c r="T20" s="1277" t="s">
        <v>144</v>
      </c>
      <c r="U20" s="1278" t="s">
        <v>513</v>
      </c>
      <c r="V20" s="870" t="s">
        <v>514</v>
      </c>
      <c r="W20" s="1279" t="s">
        <v>515</v>
      </c>
      <c r="X20" s="872" t="s">
        <v>516</v>
      </c>
      <c r="Y20" s="801"/>
      <c r="Z20" s="801"/>
      <c r="AA20" s="800"/>
      <c r="AB20" s="50"/>
      <c r="AC20" s="1280" t="s">
        <v>517</v>
      </c>
      <c r="AD20" s="1281" t="s">
        <v>518</v>
      </c>
      <c r="AE20" s="1282" t="s">
        <v>519</v>
      </c>
      <c r="AF20" s="1283" t="s">
        <v>520</v>
      </c>
      <c r="AG20" s="1284" t="s">
        <v>521</v>
      </c>
      <c r="AH20" s="1285" t="s">
        <v>522</v>
      </c>
      <c r="AI20" s="1286" t="s">
        <v>523</v>
      </c>
      <c r="AJ20" s="50"/>
      <c r="AK20" s="805"/>
      <c r="AL20" s="836" t="s">
        <v>524</v>
      </c>
      <c r="AM20" s="838" t="s">
        <v>525</v>
      </c>
      <c r="AN20" s="840" t="s">
        <v>526</v>
      </c>
      <c r="AO20" s="841" t="s">
        <v>527</v>
      </c>
      <c r="AP20" s="842" t="s">
        <v>528</v>
      </c>
      <c r="AQ20" s="843" t="s">
        <v>529</v>
      </c>
      <c r="AR20" s="50"/>
      <c r="AS20" s="50"/>
      <c r="AT20" s="50"/>
      <c r="AU20" s="508"/>
      <c r="AV20" s="904"/>
    </row>
    <row r="21" spans="1:48" s="904" customFormat="1" x14ac:dyDescent="0.3">
      <c r="A21" s="474" t="s">
        <v>287</v>
      </c>
      <c r="B21" s="800">
        <v>3706</v>
      </c>
      <c r="C21" s="800" t="s">
        <v>279</v>
      </c>
      <c r="D21" s="800" t="s">
        <v>608</v>
      </c>
      <c r="E21" s="800" t="s">
        <v>609</v>
      </c>
      <c r="F21" s="800">
        <v>2</v>
      </c>
      <c r="G21" s="55" t="s">
        <v>602</v>
      </c>
      <c r="H21" s="55" t="s">
        <v>279</v>
      </c>
      <c r="I21" s="55" t="s">
        <v>610</v>
      </c>
      <c r="J21" s="55" t="s">
        <v>506</v>
      </c>
      <c r="K21" s="55"/>
      <c r="L21" s="802"/>
      <c r="M21" s="803"/>
      <c r="N21" s="853" t="s">
        <v>508</v>
      </c>
      <c r="O21" s="1319" t="s">
        <v>509</v>
      </c>
      <c r="P21" s="50"/>
      <c r="Q21" s="854" t="s">
        <v>510</v>
      </c>
      <c r="R21" s="855" t="s">
        <v>511</v>
      </c>
      <c r="S21" s="856" t="s">
        <v>611</v>
      </c>
      <c r="T21" s="804" t="s">
        <v>144</v>
      </c>
      <c r="U21" s="806"/>
      <c r="V21" s="858" t="s">
        <v>514</v>
      </c>
      <c r="W21" s="860" t="s">
        <v>515</v>
      </c>
      <c r="X21" s="801"/>
      <c r="Y21" s="801"/>
      <c r="Z21" s="801"/>
      <c r="AA21" s="800"/>
      <c r="AB21" s="50"/>
      <c r="AC21" s="817" t="s">
        <v>517</v>
      </c>
      <c r="AD21" s="801"/>
      <c r="AE21" s="811" t="s">
        <v>519</v>
      </c>
      <c r="AF21" s="830" t="s">
        <v>520</v>
      </c>
      <c r="AG21" s="801" t="s">
        <v>594</v>
      </c>
      <c r="AH21" s="801" t="s">
        <v>594</v>
      </c>
      <c r="AI21" s="834" t="s">
        <v>523</v>
      </c>
      <c r="AJ21" s="50"/>
      <c r="AK21" s="805"/>
      <c r="AL21" s="836" t="s">
        <v>524</v>
      </c>
      <c r="AM21" s="838" t="s">
        <v>525</v>
      </c>
      <c r="AN21" s="801" t="s">
        <v>612</v>
      </c>
      <c r="AO21" s="801" t="s">
        <v>613</v>
      </c>
      <c r="AP21" s="801" t="s">
        <v>614</v>
      </c>
      <c r="AQ21" s="801" t="s">
        <v>615</v>
      </c>
      <c r="AR21" s="50"/>
      <c r="AS21" s="50"/>
      <c r="AT21" s="50"/>
      <c r="AU21" s="508"/>
    </row>
    <row r="22" spans="1:48" x14ac:dyDescent="0.3">
      <c r="A22" s="1291" t="s">
        <v>301</v>
      </c>
      <c r="B22" s="1292">
        <v>12</v>
      </c>
      <c r="C22" s="1292" t="s">
        <v>616</v>
      </c>
      <c r="D22" s="1292" t="s">
        <v>617</v>
      </c>
      <c r="E22" s="823" t="s">
        <v>618</v>
      </c>
      <c r="F22" s="1292">
        <v>2</v>
      </c>
      <c r="G22" s="1293">
        <v>12</v>
      </c>
      <c r="H22" s="1293" t="s">
        <v>619</v>
      </c>
      <c r="I22" s="1293" t="s">
        <v>620</v>
      </c>
      <c r="J22" s="1293" t="s">
        <v>506</v>
      </c>
      <c r="K22" s="1293"/>
      <c r="L22" s="1294" t="s">
        <v>621</v>
      </c>
      <c r="M22" s="1295"/>
      <c r="N22" s="1296" t="s">
        <v>622</v>
      </c>
      <c r="O22" s="1297" t="s">
        <v>623</v>
      </c>
      <c r="P22" s="499"/>
      <c r="Q22" s="1298" t="s">
        <v>510</v>
      </c>
      <c r="R22" s="1299" t="s">
        <v>511</v>
      </c>
      <c r="S22" s="1300" t="s">
        <v>512</v>
      </c>
      <c r="T22" s="1301" t="s">
        <v>144</v>
      </c>
      <c r="U22" s="1302" t="s">
        <v>513</v>
      </c>
      <c r="V22" s="823"/>
      <c r="W22" s="1303" t="s">
        <v>515</v>
      </c>
      <c r="X22" s="1304" t="s">
        <v>516</v>
      </c>
      <c r="Y22" s="823"/>
      <c r="Z22" s="823"/>
      <c r="AA22" s="1292">
        <v>0</v>
      </c>
      <c r="AB22" s="822"/>
      <c r="AC22" s="1305" t="s">
        <v>517</v>
      </c>
      <c r="AD22" s="1306" t="s">
        <v>518</v>
      </c>
      <c r="AE22" s="1307" t="s">
        <v>519</v>
      </c>
      <c r="AF22" s="1308" t="s">
        <v>520</v>
      </c>
      <c r="AG22" s="1309" t="s">
        <v>521</v>
      </c>
      <c r="AH22" s="1310" t="s">
        <v>522</v>
      </c>
      <c r="AI22" s="1311" t="s">
        <v>523</v>
      </c>
      <c r="AJ22" s="822"/>
      <c r="AK22" s="1312"/>
      <c r="AL22" s="1313" t="s">
        <v>524</v>
      </c>
      <c r="AM22" s="1314" t="s">
        <v>525</v>
      </c>
      <c r="AN22" s="1315" t="s">
        <v>526</v>
      </c>
      <c r="AO22" s="1316" t="s">
        <v>527</v>
      </c>
      <c r="AP22" s="1317" t="s">
        <v>528</v>
      </c>
      <c r="AQ22" s="1318" t="s">
        <v>529</v>
      </c>
      <c r="AR22" s="822"/>
      <c r="AS22" s="822"/>
      <c r="AT22" s="822"/>
      <c r="AU22" s="508"/>
      <c r="AV22" s="904"/>
    </row>
    <row r="23" spans="1:48" x14ac:dyDescent="0.3">
      <c r="A23" s="511" t="s">
        <v>310</v>
      </c>
      <c r="B23" s="800" t="s">
        <v>314</v>
      </c>
      <c r="C23" s="800" t="s">
        <v>624</v>
      </c>
      <c r="D23" s="800" t="s">
        <v>625</v>
      </c>
      <c r="E23" s="807">
        <v>103535338</v>
      </c>
      <c r="F23" s="800">
        <v>3</v>
      </c>
      <c r="G23" s="55" t="s">
        <v>314</v>
      </c>
      <c r="H23" s="55" t="s">
        <v>624</v>
      </c>
      <c r="I23" s="55" t="s">
        <v>626</v>
      </c>
      <c r="J23" s="55" t="s">
        <v>506</v>
      </c>
      <c r="K23" s="55"/>
      <c r="L23" s="802"/>
      <c r="M23" s="881"/>
      <c r="N23" s="883" t="s">
        <v>627</v>
      </c>
      <c r="O23" s="884" t="s">
        <v>623</v>
      </c>
      <c r="P23" s="1184"/>
      <c r="Q23" s="854" t="s">
        <v>510</v>
      </c>
      <c r="R23" s="855" t="s">
        <v>511</v>
      </c>
      <c r="S23" s="856" t="s">
        <v>512</v>
      </c>
      <c r="T23" s="804" t="s">
        <v>144</v>
      </c>
      <c r="U23" s="857" t="s">
        <v>513</v>
      </c>
      <c r="V23" s="801"/>
      <c r="W23" s="859" t="s">
        <v>515</v>
      </c>
      <c r="X23" s="861" t="s">
        <v>516</v>
      </c>
      <c r="Y23" s="801"/>
      <c r="Z23" s="801"/>
      <c r="AA23" s="800">
        <v>0</v>
      </c>
      <c r="AB23" s="50"/>
      <c r="AC23" s="817" t="s">
        <v>517</v>
      </c>
      <c r="AD23" s="818" t="s">
        <v>518</v>
      </c>
      <c r="AE23" s="811" t="s">
        <v>519</v>
      </c>
      <c r="AF23" s="830" t="s">
        <v>520</v>
      </c>
      <c r="AG23" s="832" t="s">
        <v>521</v>
      </c>
      <c r="AH23" s="801"/>
      <c r="AI23" s="834" t="s">
        <v>523</v>
      </c>
      <c r="AJ23" s="50"/>
      <c r="AK23" s="805"/>
      <c r="AL23" s="836" t="s">
        <v>524</v>
      </c>
      <c r="AM23" s="838" t="s">
        <v>525</v>
      </c>
      <c r="AN23" s="840" t="s">
        <v>526</v>
      </c>
      <c r="AO23" s="841" t="s">
        <v>527</v>
      </c>
      <c r="AP23" s="842" t="s">
        <v>528</v>
      </c>
      <c r="AQ23" s="801"/>
      <c r="AR23" s="50"/>
      <c r="AS23" s="50"/>
      <c r="AT23" s="50"/>
      <c r="AU23" s="508"/>
      <c r="AV23" s="904"/>
    </row>
    <row r="24" spans="1:48" x14ac:dyDescent="0.3">
      <c r="A24" s="511" t="s">
        <v>318</v>
      </c>
      <c r="B24" s="800">
        <v>12</v>
      </c>
      <c r="C24" s="800" t="s">
        <v>628</v>
      </c>
      <c r="D24" s="800" t="s">
        <v>629</v>
      </c>
      <c r="E24" s="800" t="s">
        <v>630</v>
      </c>
      <c r="F24" s="800">
        <v>2</v>
      </c>
      <c r="G24" s="55">
        <v>12</v>
      </c>
      <c r="H24" s="55" t="s">
        <v>628</v>
      </c>
      <c r="I24" s="55" t="s">
        <v>631</v>
      </c>
      <c r="J24" s="55" t="s">
        <v>506</v>
      </c>
      <c r="K24" s="55"/>
      <c r="L24" s="802" t="s">
        <v>632</v>
      </c>
      <c r="M24" s="881"/>
      <c r="N24" s="885" t="s">
        <v>622</v>
      </c>
      <c r="O24" s="884" t="s">
        <v>623</v>
      </c>
      <c r="P24" s="1184"/>
      <c r="Q24" s="854" t="s">
        <v>510</v>
      </c>
      <c r="R24" s="855" t="s">
        <v>511</v>
      </c>
      <c r="S24" s="856" t="s">
        <v>512</v>
      </c>
      <c r="T24" s="804" t="s">
        <v>144</v>
      </c>
      <c r="U24" s="857" t="s">
        <v>513</v>
      </c>
      <c r="V24" s="801"/>
      <c r="W24" s="859" t="s">
        <v>515</v>
      </c>
      <c r="X24" s="861" t="s">
        <v>516</v>
      </c>
      <c r="Y24" s="801"/>
      <c r="Z24" s="801"/>
      <c r="AA24" s="800">
        <v>0</v>
      </c>
      <c r="AB24" s="50"/>
      <c r="AC24" s="817" t="s">
        <v>517</v>
      </c>
      <c r="AD24" s="818" t="s">
        <v>518</v>
      </c>
      <c r="AE24" s="811" t="s">
        <v>519</v>
      </c>
      <c r="AF24" s="830" t="s">
        <v>520</v>
      </c>
      <c r="AG24" s="832" t="s">
        <v>521</v>
      </c>
      <c r="AH24" s="801"/>
      <c r="AI24" s="834" t="s">
        <v>523</v>
      </c>
      <c r="AJ24" s="50"/>
      <c r="AK24" s="805"/>
      <c r="AL24" s="836" t="s">
        <v>524</v>
      </c>
      <c r="AM24" s="838" t="s">
        <v>525</v>
      </c>
      <c r="AN24" s="840" t="s">
        <v>526</v>
      </c>
      <c r="AO24" s="841" t="s">
        <v>527</v>
      </c>
      <c r="AP24" s="842" t="s">
        <v>528</v>
      </c>
      <c r="AQ24" s="843" t="s">
        <v>529</v>
      </c>
      <c r="AR24" s="50"/>
      <c r="AS24" s="50"/>
      <c r="AT24" s="50"/>
      <c r="AU24" s="508"/>
      <c r="AV24" s="904"/>
    </row>
    <row r="25" spans="1:48" x14ac:dyDescent="0.3">
      <c r="A25" s="511" t="s">
        <v>327</v>
      </c>
      <c r="B25" s="800" t="s">
        <v>314</v>
      </c>
      <c r="C25" s="800" t="s">
        <v>633</v>
      </c>
      <c r="D25" s="800" t="s">
        <v>634</v>
      </c>
      <c r="E25" s="800">
        <v>102561033</v>
      </c>
      <c r="F25" s="800">
        <v>3</v>
      </c>
      <c r="G25" s="55" t="s">
        <v>314</v>
      </c>
      <c r="H25" s="55" t="s">
        <v>633</v>
      </c>
      <c r="I25" s="55" t="s">
        <v>635</v>
      </c>
      <c r="J25" s="55" t="s">
        <v>506</v>
      </c>
      <c r="K25" s="55"/>
      <c r="L25" s="802"/>
      <c r="M25" s="881"/>
      <c r="N25" s="885" t="s">
        <v>622</v>
      </c>
      <c r="O25" s="884" t="s">
        <v>623</v>
      </c>
      <c r="P25" s="1184"/>
      <c r="Q25" s="854" t="s">
        <v>510</v>
      </c>
      <c r="R25" s="855" t="s">
        <v>511</v>
      </c>
      <c r="S25" s="856" t="s">
        <v>512</v>
      </c>
      <c r="T25" s="804" t="s">
        <v>144</v>
      </c>
      <c r="U25" s="857" t="s">
        <v>513</v>
      </c>
      <c r="V25" s="801"/>
      <c r="W25" s="859" t="s">
        <v>515</v>
      </c>
      <c r="X25" s="861" t="s">
        <v>516</v>
      </c>
      <c r="Y25" s="801"/>
      <c r="Z25" s="801"/>
      <c r="AA25" s="800">
        <v>0</v>
      </c>
      <c r="AB25" s="50"/>
      <c r="AC25" s="817" t="s">
        <v>517</v>
      </c>
      <c r="AD25" s="818" t="s">
        <v>518</v>
      </c>
      <c r="AE25" s="811" t="s">
        <v>519</v>
      </c>
      <c r="AF25" s="830" t="s">
        <v>520</v>
      </c>
      <c r="AG25" s="832" t="s">
        <v>521</v>
      </c>
      <c r="AH25" s="801"/>
      <c r="AI25" s="834" t="s">
        <v>523</v>
      </c>
      <c r="AJ25" s="50"/>
      <c r="AK25" s="805"/>
      <c r="AL25" s="836" t="s">
        <v>524</v>
      </c>
      <c r="AM25" s="838" t="s">
        <v>525</v>
      </c>
      <c r="AN25" s="840" t="s">
        <v>526</v>
      </c>
      <c r="AO25" s="841" t="s">
        <v>527</v>
      </c>
      <c r="AP25" s="842" t="s">
        <v>528</v>
      </c>
      <c r="AQ25" s="843" t="s">
        <v>529</v>
      </c>
      <c r="AR25" s="50"/>
      <c r="AS25" s="50"/>
      <c r="AT25" s="50"/>
      <c r="AU25" s="508"/>
      <c r="AV25" s="904"/>
    </row>
    <row r="26" spans="1:48" x14ac:dyDescent="0.3">
      <c r="A26" s="511" t="s">
        <v>636</v>
      </c>
      <c r="B26" s="800" t="s">
        <v>637</v>
      </c>
      <c r="C26" s="800" t="s">
        <v>638</v>
      </c>
      <c r="D26" s="800" t="s">
        <v>639</v>
      </c>
      <c r="E26" s="800" t="s">
        <v>640</v>
      </c>
      <c r="F26" s="800">
        <v>4</v>
      </c>
      <c r="G26" s="55">
        <v>2</v>
      </c>
      <c r="H26" s="55" t="s">
        <v>641</v>
      </c>
      <c r="I26" s="55" t="s">
        <v>642</v>
      </c>
      <c r="J26" s="55" t="s">
        <v>506</v>
      </c>
      <c r="K26" s="55"/>
      <c r="L26" s="802" t="s">
        <v>621</v>
      </c>
      <c r="M26" s="881"/>
      <c r="N26" s="885" t="s">
        <v>622</v>
      </c>
      <c r="O26" s="884" t="s">
        <v>623</v>
      </c>
      <c r="P26" s="1184"/>
      <c r="Q26" s="854" t="s">
        <v>510</v>
      </c>
      <c r="R26" s="855" t="s">
        <v>511</v>
      </c>
      <c r="S26" s="856" t="s">
        <v>512</v>
      </c>
      <c r="T26" s="804" t="s">
        <v>144</v>
      </c>
      <c r="U26" s="806" t="s">
        <v>300</v>
      </c>
      <c r="V26" s="801"/>
      <c r="W26" s="801"/>
      <c r="X26" s="801"/>
      <c r="Y26" s="801"/>
      <c r="Z26" s="801"/>
      <c r="AA26" s="800"/>
      <c r="AB26" s="50"/>
      <c r="AC26" s="817" t="s">
        <v>517</v>
      </c>
      <c r="AD26" s="818" t="s">
        <v>518</v>
      </c>
      <c r="AE26" s="811" t="s">
        <v>519</v>
      </c>
      <c r="AF26" s="830" t="s">
        <v>520</v>
      </c>
      <c r="AG26" s="832" t="s">
        <v>521</v>
      </c>
      <c r="AH26" s="801"/>
      <c r="AI26" s="834" t="s">
        <v>523</v>
      </c>
      <c r="AJ26" s="50"/>
      <c r="AK26" s="805"/>
      <c r="AL26" s="836" t="s">
        <v>524</v>
      </c>
      <c r="AM26" s="838" t="s">
        <v>525</v>
      </c>
      <c r="AN26" s="840" t="s">
        <v>526</v>
      </c>
      <c r="AO26" s="841" t="s">
        <v>527</v>
      </c>
      <c r="AP26" s="842" t="s">
        <v>528</v>
      </c>
      <c r="AQ26" s="843" t="s">
        <v>529</v>
      </c>
      <c r="AR26" s="50"/>
      <c r="AS26" s="50"/>
      <c r="AT26" s="50"/>
      <c r="AU26" s="508"/>
      <c r="AV26" s="904"/>
    </row>
    <row r="27" spans="1:48" x14ac:dyDescent="0.3">
      <c r="A27" s="511" t="s">
        <v>335</v>
      </c>
      <c r="B27" s="800" t="s">
        <v>643</v>
      </c>
      <c r="C27" s="800" t="s">
        <v>644</v>
      </c>
      <c r="D27" s="800" t="s">
        <v>645</v>
      </c>
      <c r="E27" s="800" t="s">
        <v>646</v>
      </c>
      <c r="F27" s="800">
        <v>3</v>
      </c>
      <c r="G27" s="55" t="s">
        <v>314</v>
      </c>
      <c r="H27" s="55" t="s">
        <v>647</v>
      </c>
      <c r="I27" s="55" t="s">
        <v>648</v>
      </c>
      <c r="J27" s="55" t="s">
        <v>506</v>
      </c>
      <c r="K27" s="55"/>
      <c r="L27" s="802"/>
      <c r="M27" s="881"/>
      <c r="N27" s="885" t="s">
        <v>622</v>
      </c>
      <c r="O27" s="884" t="s">
        <v>623</v>
      </c>
      <c r="P27" s="1184"/>
      <c r="Q27" s="854" t="s">
        <v>510</v>
      </c>
      <c r="R27" s="855" t="s">
        <v>511</v>
      </c>
      <c r="S27" s="856" t="s">
        <v>512</v>
      </c>
      <c r="T27" s="804" t="s">
        <v>144</v>
      </c>
      <c r="U27" s="857" t="s">
        <v>513</v>
      </c>
      <c r="V27" s="858" t="s">
        <v>514</v>
      </c>
      <c r="W27" s="859" t="s">
        <v>515</v>
      </c>
      <c r="X27" s="861" t="s">
        <v>516</v>
      </c>
      <c r="Y27" s="801"/>
      <c r="Z27" s="801"/>
      <c r="AA27" s="800">
        <v>0</v>
      </c>
      <c r="AB27" s="50"/>
      <c r="AC27" s="817" t="s">
        <v>517</v>
      </c>
      <c r="AD27" s="818" t="s">
        <v>518</v>
      </c>
      <c r="AE27" s="811" t="s">
        <v>519</v>
      </c>
      <c r="AF27" s="830" t="s">
        <v>520</v>
      </c>
      <c r="AG27" s="832" t="s">
        <v>521</v>
      </c>
      <c r="AH27" s="801"/>
      <c r="AI27" s="834" t="s">
        <v>523</v>
      </c>
      <c r="AJ27" s="50"/>
      <c r="AK27" s="805"/>
      <c r="AL27" s="836" t="s">
        <v>524</v>
      </c>
      <c r="AM27" s="838" t="s">
        <v>525</v>
      </c>
      <c r="AN27" s="840" t="s">
        <v>526</v>
      </c>
      <c r="AO27" s="841" t="s">
        <v>527</v>
      </c>
      <c r="AP27" s="842" t="s">
        <v>528</v>
      </c>
      <c r="AQ27" s="801"/>
      <c r="AR27" s="50"/>
      <c r="AS27" s="50"/>
      <c r="AT27" s="50"/>
      <c r="AU27" s="508"/>
      <c r="AV27" s="904"/>
    </row>
    <row r="28" spans="1:48" ht="14.5" thickBot="1" x14ac:dyDescent="0.35">
      <c r="A28" s="511" t="s">
        <v>343</v>
      </c>
      <c r="B28" s="800">
        <v>4</v>
      </c>
      <c r="C28" s="800" t="s">
        <v>649</v>
      </c>
      <c r="D28" s="800" t="s">
        <v>650</v>
      </c>
      <c r="E28" s="800" t="s">
        <v>651</v>
      </c>
      <c r="F28" s="800">
        <v>2</v>
      </c>
      <c r="G28" s="55">
        <v>4</v>
      </c>
      <c r="H28" s="55" t="s">
        <v>652</v>
      </c>
      <c r="I28" s="55" t="s">
        <v>653</v>
      </c>
      <c r="J28" s="55" t="s">
        <v>506</v>
      </c>
      <c r="K28" s="55"/>
      <c r="L28" s="802"/>
      <c r="M28" s="915"/>
      <c r="N28" s="1186" t="s">
        <v>622</v>
      </c>
      <c r="O28" s="1187" t="s">
        <v>623</v>
      </c>
      <c r="P28" s="1185"/>
      <c r="Q28" s="916" t="s">
        <v>510</v>
      </c>
      <c r="R28" s="855" t="s">
        <v>511</v>
      </c>
      <c r="S28" s="856" t="s">
        <v>512</v>
      </c>
      <c r="T28" s="804" t="s">
        <v>144</v>
      </c>
      <c r="U28" s="857" t="s">
        <v>513</v>
      </c>
      <c r="V28" s="870" t="s">
        <v>514</v>
      </c>
      <c r="W28" s="871" t="s">
        <v>515</v>
      </c>
      <c r="X28" s="872" t="s">
        <v>516</v>
      </c>
      <c r="Y28" s="821"/>
      <c r="Z28" s="821"/>
      <c r="AA28" s="800">
        <v>0</v>
      </c>
      <c r="AB28" s="50"/>
      <c r="AC28" s="817" t="s">
        <v>517</v>
      </c>
      <c r="AD28" s="818" t="s">
        <v>518</v>
      </c>
      <c r="AE28" s="811" t="s">
        <v>519</v>
      </c>
      <c r="AF28" s="830" t="s">
        <v>520</v>
      </c>
      <c r="AG28" s="832" t="s">
        <v>521</v>
      </c>
      <c r="AH28" s="833" t="s">
        <v>522</v>
      </c>
      <c r="AI28" s="834" t="s">
        <v>523</v>
      </c>
      <c r="AJ28" s="50"/>
      <c r="AK28" s="805"/>
      <c r="AL28" s="836" t="s">
        <v>524</v>
      </c>
      <c r="AM28" s="838" t="s">
        <v>525</v>
      </c>
      <c r="AN28" s="840" t="s">
        <v>526</v>
      </c>
      <c r="AO28" s="896" t="s">
        <v>527</v>
      </c>
      <c r="AP28" s="821"/>
      <c r="AQ28" s="821"/>
      <c r="AR28" s="821"/>
      <c r="AS28" s="139"/>
      <c r="AT28" s="139"/>
      <c r="AU28" s="904"/>
    </row>
    <row r="29" spans="1:48" x14ac:dyDescent="0.3">
      <c r="A29" s="511" t="s">
        <v>431</v>
      </c>
      <c r="B29" s="800" t="s">
        <v>654</v>
      </c>
      <c r="C29" s="800" t="s">
        <v>279</v>
      </c>
      <c r="D29" s="800" t="s">
        <v>655</v>
      </c>
      <c r="E29" s="800" t="s">
        <v>656</v>
      </c>
      <c r="F29" s="800">
        <v>3</v>
      </c>
      <c r="G29" s="55" t="s">
        <v>657</v>
      </c>
      <c r="H29" s="55" t="s">
        <v>279</v>
      </c>
      <c r="I29" s="55" t="s">
        <v>658</v>
      </c>
      <c r="J29" s="55" t="s">
        <v>506</v>
      </c>
      <c r="K29" s="55"/>
      <c r="L29" s="802" t="s">
        <v>659</v>
      </c>
      <c r="M29" s="886"/>
      <c r="N29" s="909" t="s">
        <v>660</v>
      </c>
      <c r="O29" s="906"/>
      <c r="P29" s="890" t="s">
        <v>661</v>
      </c>
      <c r="Q29" s="889" t="s">
        <v>510</v>
      </c>
      <c r="R29" s="855" t="s">
        <v>511</v>
      </c>
      <c r="S29" s="856" t="s">
        <v>512</v>
      </c>
      <c r="T29" s="804" t="s">
        <v>144</v>
      </c>
      <c r="U29" s="867" t="s">
        <v>513</v>
      </c>
      <c r="V29" s="873" t="s">
        <v>662</v>
      </c>
      <c r="W29" s="874"/>
      <c r="X29" s="875" t="s">
        <v>663</v>
      </c>
      <c r="Y29" s="876" t="s">
        <v>664</v>
      </c>
      <c r="Z29" s="877" t="s">
        <v>665</v>
      </c>
      <c r="AA29" s="868"/>
      <c r="AB29" s="801"/>
      <c r="AC29" s="50"/>
      <c r="AD29" s="819" t="s">
        <v>666</v>
      </c>
      <c r="AE29" s="811" t="s">
        <v>519</v>
      </c>
      <c r="AF29" s="830" t="s">
        <v>667</v>
      </c>
      <c r="AG29" s="801"/>
      <c r="AH29" s="833" t="s">
        <v>522</v>
      </c>
      <c r="AI29" s="834" t="s">
        <v>523</v>
      </c>
      <c r="AJ29" s="50"/>
      <c r="AK29" s="808"/>
      <c r="AL29" s="801"/>
      <c r="AM29" s="839" t="s">
        <v>525</v>
      </c>
      <c r="AN29" s="130"/>
      <c r="AO29" s="905"/>
      <c r="AP29" s="906"/>
      <c r="AQ29" s="898" t="s">
        <v>668</v>
      </c>
      <c r="AR29" s="899" t="s">
        <v>669</v>
      </c>
      <c r="AS29" s="876" t="s">
        <v>670</v>
      </c>
      <c r="AT29" s="900" t="s">
        <v>671</v>
      </c>
      <c r="AU29" s="508"/>
    </row>
    <row r="30" spans="1:48" ht="15" thickBot="1" x14ac:dyDescent="0.4">
      <c r="A30" s="511" t="s">
        <v>672</v>
      </c>
      <c r="B30" s="800">
        <v>20</v>
      </c>
      <c r="C30" s="800" t="s">
        <v>673</v>
      </c>
      <c r="D30" s="800" t="s">
        <v>674</v>
      </c>
      <c r="E30" s="800" t="s">
        <v>675</v>
      </c>
      <c r="F30" s="800">
        <v>2</v>
      </c>
      <c r="G30" s="810">
        <v>20</v>
      </c>
      <c r="H30" s="810" t="s">
        <v>676</v>
      </c>
      <c r="I30" s="810" t="s">
        <v>677</v>
      </c>
      <c r="J30" s="810" t="s">
        <v>678</v>
      </c>
      <c r="K30" s="810">
        <v>2</v>
      </c>
      <c r="L30" s="802"/>
      <c r="M30" s="189"/>
      <c r="N30" s="1188" t="s">
        <v>661</v>
      </c>
      <c r="O30" s="866" t="s">
        <v>679</v>
      </c>
      <c r="P30" s="907"/>
      <c r="Q30" s="889" t="s">
        <v>510</v>
      </c>
      <c r="R30" s="855" t="s">
        <v>511</v>
      </c>
      <c r="S30" s="856" t="s">
        <v>512</v>
      </c>
      <c r="T30" s="804" t="s">
        <v>680</v>
      </c>
      <c r="U30" s="867" t="s">
        <v>513</v>
      </c>
      <c r="V30" s="878" t="s">
        <v>662</v>
      </c>
      <c r="W30" s="801"/>
      <c r="X30" s="862" t="s">
        <v>681</v>
      </c>
      <c r="Y30" s="863" t="s">
        <v>682</v>
      </c>
      <c r="Z30" s="879" t="s">
        <v>665</v>
      </c>
      <c r="AA30" s="868" t="s">
        <v>683</v>
      </c>
      <c r="AB30" s="512"/>
      <c r="AC30" s="50"/>
      <c r="AD30" s="818" t="s">
        <v>666</v>
      </c>
      <c r="AE30" s="811" t="s">
        <v>519</v>
      </c>
      <c r="AF30" s="830" t="s">
        <v>667</v>
      </c>
      <c r="AG30" s="801"/>
      <c r="AH30" s="833" t="s">
        <v>522</v>
      </c>
      <c r="AI30" s="834" t="s">
        <v>523</v>
      </c>
      <c r="AJ30" s="50"/>
      <c r="AK30" s="804" t="s">
        <v>684</v>
      </c>
      <c r="AL30" s="801"/>
      <c r="AM30" s="839" t="s">
        <v>525</v>
      </c>
      <c r="AN30" s="895" t="s">
        <v>685</v>
      </c>
      <c r="AO30" s="901" t="s">
        <v>686</v>
      </c>
      <c r="AP30" s="50"/>
      <c r="AQ30" s="845" t="s">
        <v>668</v>
      </c>
      <c r="AR30" s="848" t="s">
        <v>669</v>
      </c>
      <c r="AS30" s="50" t="s">
        <v>687</v>
      </c>
      <c r="AT30" s="891" t="s">
        <v>688</v>
      </c>
    </row>
    <row r="31" spans="1:48" ht="14.5" x14ac:dyDescent="0.35">
      <c r="A31" s="511" t="s">
        <v>375</v>
      </c>
      <c r="B31" s="800">
        <v>5</v>
      </c>
      <c r="C31" s="800" t="s">
        <v>689</v>
      </c>
      <c r="D31" s="800" t="s">
        <v>690</v>
      </c>
      <c r="E31" s="800" t="s">
        <v>691</v>
      </c>
      <c r="F31" s="800">
        <v>2</v>
      </c>
      <c r="G31" s="55">
        <v>5</v>
      </c>
      <c r="H31" s="55" t="s">
        <v>689</v>
      </c>
      <c r="I31" s="55" t="s">
        <v>692</v>
      </c>
      <c r="J31" s="55" t="s">
        <v>506</v>
      </c>
      <c r="K31" s="55"/>
      <c r="L31" s="802"/>
      <c r="M31" s="886"/>
      <c r="N31" s="1363" t="s">
        <v>693</v>
      </c>
      <c r="O31" s="866" t="s">
        <v>679</v>
      </c>
      <c r="P31" s="891" t="s">
        <v>694</v>
      </c>
      <c r="Q31" s="889" t="s">
        <v>510</v>
      </c>
      <c r="R31" s="855" t="s">
        <v>511</v>
      </c>
      <c r="S31" s="856" t="s">
        <v>512</v>
      </c>
      <c r="T31" s="804" t="s">
        <v>680</v>
      </c>
      <c r="U31" s="867" t="s">
        <v>513</v>
      </c>
      <c r="V31" s="878" t="s">
        <v>662</v>
      </c>
      <c r="W31" s="801"/>
      <c r="X31" s="862" t="s">
        <v>681</v>
      </c>
      <c r="Y31" s="863" t="s">
        <v>695</v>
      </c>
      <c r="Z31" s="879" t="s">
        <v>665</v>
      </c>
      <c r="AA31" s="868"/>
      <c r="AB31" s="512"/>
      <c r="AC31" s="1258"/>
      <c r="AD31" s="1365" t="s">
        <v>696</v>
      </c>
      <c r="AE31" s="811" t="s">
        <v>519</v>
      </c>
      <c r="AF31" s="830" t="s">
        <v>520</v>
      </c>
      <c r="AG31" s="1258"/>
      <c r="AH31" s="833" t="s">
        <v>522</v>
      </c>
      <c r="AI31" s="834" t="s">
        <v>697</v>
      </c>
      <c r="AJ31" s="1365"/>
      <c r="AK31" s="808"/>
      <c r="AL31" s="1258"/>
      <c r="AM31" s="839" t="s">
        <v>525</v>
      </c>
      <c r="AN31" s="895" t="s">
        <v>685</v>
      </c>
      <c r="AO31" s="1366"/>
      <c r="AP31" s="1258"/>
      <c r="AQ31" s="845" t="s">
        <v>698</v>
      </c>
      <c r="AR31" s="848" t="s">
        <v>669</v>
      </c>
      <c r="AS31" s="1258" t="s">
        <v>699</v>
      </c>
      <c r="AT31" s="900" t="s">
        <v>671</v>
      </c>
    </row>
    <row r="32" spans="1:48" ht="14.5" x14ac:dyDescent="0.35">
      <c r="A32" s="511" t="s">
        <v>391</v>
      </c>
      <c r="B32" s="800">
        <v>5</v>
      </c>
      <c r="C32" s="800" t="s">
        <v>700</v>
      </c>
      <c r="D32" s="800" t="s">
        <v>701</v>
      </c>
      <c r="E32" s="807" t="s">
        <v>702</v>
      </c>
      <c r="F32" s="800">
        <v>2</v>
      </c>
      <c r="G32" s="55">
        <v>5</v>
      </c>
      <c r="H32" s="55" t="s">
        <v>700</v>
      </c>
      <c r="I32" s="55" t="s">
        <v>703</v>
      </c>
      <c r="J32" s="55" t="s">
        <v>506</v>
      </c>
      <c r="K32" s="55"/>
      <c r="L32" s="802" t="s">
        <v>704</v>
      </c>
      <c r="M32" s="887"/>
      <c r="N32" s="918"/>
      <c r="O32" s="866" t="s">
        <v>679</v>
      </c>
      <c r="P32" s="891" t="s">
        <v>694</v>
      </c>
      <c r="Q32" s="889" t="s">
        <v>510</v>
      </c>
      <c r="R32" s="855" t="s">
        <v>511</v>
      </c>
      <c r="S32" s="856" t="s">
        <v>512</v>
      </c>
      <c r="T32" s="804" t="s">
        <v>680</v>
      </c>
      <c r="U32" s="867" t="s">
        <v>513</v>
      </c>
      <c r="V32" s="878" t="s">
        <v>662</v>
      </c>
      <c r="W32" s="801"/>
      <c r="X32" s="862" t="s">
        <v>663</v>
      </c>
      <c r="Y32" s="863" t="s">
        <v>664</v>
      </c>
      <c r="Z32" s="879" t="s">
        <v>665</v>
      </c>
      <c r="AA32" s="868" t="s">
        <v>683</v>
      </c>
      <c r="AB32" s="512"/>
      <c r="AC32" s="50"/>
      <c r="AD32" s="814" t="s">
        <v>705</v>
      </c>
      <c r="AE32" s="814" t="s">
        <v>706</v>
      </c>
      <c r="AF32" s="830" t="s">
        <v>707</v>
      </c>
      <c r="AG32" s="832" t="s">
        <v>521</v>
      </c>
      <c r="AH32" s="804"/>
      <c r="AI32" s="834" t="s">
        <v>523</v>
      </c>
      <c r="AJ32" s="50"/>
      <c r="AK32" s="808"/>
      <c r="AL32" s="801"/>
      <c r="AM32" s="801"/>
      <c r="AN32" s="816"/>
      <c r="AO32" s="883"/>
      <c r="AP32" s="801"/>
      <c r="AQ32" s="801"/>
      <c r="AR32" s="801"/>
      <c r="AS32" s="50"/>
      <c r="AT32" s="907"/>
    </row>
    <row r="33" spans="1:46" x14ac:dyDescent="0.3">
      <c r="A33" s="511" t="s">
        <v>423</v>
      </c>
      <c r="B33" s="800" t="s">
        <v>708</v>
      </c>
      <c r="C33" s="800" t="s">
        <v>709</v>
      </c>
      <c r="D33" s="800" t="s">
        <v>710</v>
      </c>
      <c r="E33" s="801" t="s">
        <v>711</v>
      </c>
      <c r="F33" s="800">
        <v>2</v>
      </c>
      <c r="G33" s="810" t="s">
        <v>708</v>
      </c>
      <c r="H33" s="810" t="s">
        <v>709</v>
      </c>
      <c r="I33" s="810" t="s">
        <v>712</v>
      </c>
      <c r="J33" s="810" t="s">
        <v>713</v>
      </c>
      <c r="K33" s="810">
        <v>2</v>
      </c>
      <c r="L33" s="802" t="s">
        <v>714</v>
      </c>
      <c r="M33" s="189" t="s">
        <v>715</v>
      </c>
      <c r="N33" s="910" t="s">
        <v>660</v>
      </c>
      <c r="O33" s="50"/>
      <c r="P33" s="892" t="s">
        <v>661</v>
      </c>
      <c r="Q33" s="889" t="s">
        <v>510</v>
      </c>
      <c r="R33" s="855" t="s">
        <v>511</v>
      </c>
      <c r="S33" s="856" t="s">
        <v>512</v>
      </c>
      <c r="T33" s="804" t="s">
        <v>680</v>
      </c>
      <c r="U33" s="867" t="s">
        <v>513</v>
      </c>
      <c r="V33" s="878" t="s">
        <v>662</v>
      </c>
      <c r="W33" s="801"/>
      <c r="X33" s="862" t="s">
        <v>663</v>
      </c>
      <c r="Y33" s="863" t="s">
        <v>664</v>
      </c>
      <c r="Z33" s="879" t="s">
        <v>665</v>
      </c>
      <c r="AA33" s="868" t="s">
        <v>683</v>
      </c>
      <c r="AB33" s="512"/>
      <c r="AC33" s="50"/>
      <c r="AD33" s="818" t="s">
        <v>666</v>
      </c>
      <c r="AE33" s="811" t="s">
        <v>519</v>
      </c>
      <c r="AF33" s="830" t="s">
        <v>667</v>
      </c>
      <c r="AG33" s="801"/>
      <c r="AH33" s="833" t="s">
        <v>522</v>
      </c>
      <c r="AI33" s="834" t="s">
        <v>523</v>
      </c>
      <c r="AJ33" s="50"/>
      <c r="AK33" s="804" t="s">
        <v>684</v>
      </c>
      <c r="AL33" s="801"/>
      <c r="AM33" s="839" t="s">
        <v>525</v>
      </c>
      <c r="AN33" s="816"/>
      <c r="AO33" s="901" t="s">
        <v>686</v>
      </c>
      <c r="AP33" s="50"/>
      <c r="AQ33" s="845" t="s">
        <v>668</v>
      </c>
      <c r="AR33" s="848" t="s">
        <v>669</v>
      </c>
      <c r="AS33" s="50" t="s">
        <v>716</v>
      </c>
      <c r="AT33" s="891" t="s">
        <v>717</v>
      </c>
    </row>
    <row r="34" spans="1:46" ht="15" thickBot="1" x14ac:dyDescent="0.4">
      <c r="A34" s="511" t="s">
        <v>718</v>
      </c>
      <c r="B34" s="800">
        <v>6</v>
      </c>
      <c r="C34" s="800" t="s">
        <v>719</v>
      </c>
      <c r="D34" s="800" t="s">
        <v>720</v>
      </c>
      <c r="E34" s="801" t="s">
        <v>721</v>
      </c>
      <c r="F34" s="800">
        <v>3</v>
      </c>
      <c r="G34" s="43">
        <v>6</v>
      </c>
      <c r="H34" s="76" t="s">
        <v>719</v>
      </c>
      <c r="I34" s="76" t="s">
        <v>722</v>
      </c>
      <c r="J34" s="76" t="s">
        <v>723</v>
      </c>
      <c r="K34" s="43">
        <v>2</v>
      </c>
      <c r="L34" s="802" t="s">
        <v>724</v>
      </c>
      <c r="M34" s="825" t="s">
        <v>725</v>
      </c>
      <c r="N34" s="883" t="s">
        <v>726</v>
      </c>
      <c r="O34" s="801" t="s">
        <v>727</v>
      </c>
      <c r="P34" s="891"/>
      <c r="Q34" s="869"/>
      <c r="R34" s="855" t="s">
        <v>511</v>
      </c>
      <c r="S34" s="856" t="s">
        <v>512</v>
      </c>
      <c r="T34" s="804" t="s">
        <v>680</v>
      </c>
      <c r="U34" s="867" t="s">
        <v>513</v>
      </c>
      <c r="V34" s="878" t="s">
        <v>662</v>
      </c>
      <c r="W34" s="801"/>
      <c r="X34" s="862" t="s">
        <v>663</v>
      </c>
      <c r="Y34" s="863" t="s">
        <v>664</v>
      </c>
      <c r="Z34" s="879" t="s">
        <v>665</v>
      </c>
      <c r="AA34" s="868" t="s">
        <v>683</v>
      </c>
      <c r="AB34" s="50"/>
      <c r="AC34" s="817" t="s">
        <v>517</v>
      </c>
      <c r="AD34" s="818" t="s">
        <v>728</v>
      </c>
      <c r="AE34" s="814" t="s">
        <v>729</v>
      </c>
      <c r="AF34" s="894" t="s">
        <v>730</v>
      </c>
      <c r="AG34" s="801"/>
      <c r="AH34" s="801"/>
      <c r="AI34" s="834" t="s">
        <v>523</v>
      </c>
      <c r="AJ34" s="50"/>
      <c r="AK34" s="804" t="s">
        <v>684</v>
      </c>
      <c r="AL34" s="801"/>
      <c r="AM34" s="839" t="s">
        <v>525</v>
      </c>
      <c r="AN34" s="816"/>
      <c r="AO34" s="925" t="s">
        <v>686</v>
      </c>
      <c r="AP34" s="908"/>
      <c r="AQ34" s="902" t="s">
        <v>668</v>
      </c>
      <c r="AR34" s="903" t="s">
        <v>669</v>
      </c>
      <c r="AS34" s="926" t="s">
        <v>670</v>
      </c>
      <c r="AT34" s="927" t="s">
        <v>671</v>
      </c>
    </row>
    <row r="35" spans="1:46" ht="15" thickBot="1" x14ac:dyDescent="0.4">
      <c r="A35" s="511" t="s">
        <v>439</v>
      </c>
      <c r="B35" s="800" t="s">
        <v>708</v>
      </c>
      <c r="C35" s="800" t="s">
        <v>731</v>
      </c>
      <c r="D35" s="800" t="s">
        <v>732</v>
      </c>
      <c r="E35" s="801" t="s">
        <v>733</v>
      </c>
      <c r="F35" s="800">
        <v>3</v>
      </c>
      <c r="G35" s="810" t="s">
        <v>708</v>
      </c>
      <c r="H35" s="810" t="s">
        <v>731</v>
      </c>
      <c r="I35" s="810" t="s">
        <v>734</v>
      </c>
      <c r="J35" s="810" t="s">
        <v>735</v>
      </c>
      <c r="K35" s="810">
        <v>3</v>
      </c>
      <c r="L35" s="802" t="s">
        <v>736</v>
      </c>
      <c r="M35" s="888" t="s">
        <v>737</v>
      </c>
      <c r="N35" s="911" t="s">
        <v>660</v>
      </c>
      <c r="O35" s="880" t="s">
        <v>738</v>
      </c>
      <c r="P35" s="893" t="s">
        <v>739</v>
      </c>
      <c r="Q35" s="869" t="s">
        <v>740</v>
      </c>
      <c r="R35" s="801"/>
      <c r="S35" s="856" t="s">
        <v>512</v>
      </c>
      <c r="T35" s="804" t="s">
        <v>144</v>
      </c>
      <c r="U35" s="924" t="s">
        <v>513</v>
      </c>
      <c r="V35" s="923" t="s">
        <v>662</v>
      </c>
      <c r="W35" s="821" t="s">
        <v>741</v>
      </c>
      <c r="X35" s="919" t="s">
        <v>742</v>
      </c>
      <c r="Y35" s="920" t="s">
        <v>664</v>
      </c>
      <c r="Z35" s="921" t="s">
        <v>665</v>
      </c>
      <c r="AA35" s="883" t="s">
        <v>743</v>
      </c>
      <c r="AB35" s="50"/>
      <c r="AC35" s="817" t="s">
        <v>517</v>
      </c>
      <c r="AD35" s="818" t="s">
        <v>518</v>
      </c>
      <c r="AE35" s="811" t="s">
        <v>519</v>
      </c>
      <c r="AF35" s="831" t="s">
        <v>520</v>
      </c>
      <c r="AG35" s="832" t="s">
        <v>521</v>
      </c>
      <c r="AH35" s="833" t="s">
        <v>522</v>
      </c>
      <c r="AI35" s="834" t="s">
        <v>523</v>
      </c>
      <c r="AJ35" s="1190" t="s">
        <v>524</v>
      </c>
      <c r="AK35" s="804" t="s">
        <v>148</v>
      </c>
      <c r="AL35" s="801"/>
      <c r="AM35" s="839" t="s">
        <v>525</v>
      </c>
      <c r="AN35" s="846" t="s">
        <v>623</v>
      </c>
      <c r="AO35" s="897" t="s">
        <v>744</v>
      </c>
      <c r="AP35" s="1299" t="s">
        <v>745</v>
      </c>
      <c r="AQ35" s="1364" t="s">
        <v>746</v>
      </c>
      <c r="AR35" s="823"/>
      <c r="AS35" s="822"/>
      <c r="AT35" s="822"/>
    </row>
    <row r="36" spans="1:46" ht="14.5" x14ac:dyDescent="0.35">
      <c r="A36" s="914" t="s">
        <v>431</v>
      </c>
      <c r="B36" s="809" t="s">
        <v>747</v>
      </c>
      <c r="C36" s="809" t="s">
        <v>279</v>
      </c>
      <c r="D36" s="809" t="s">
        <v>748</v>
      </c>
      <c r="E36" s="809"/>
      <c r="F36" s="809"/>
      <c r="G36" s="810" t="s">
        <v>654</v>
      </c>
      <c r="H36" s="810" t="s">
        <v>279</v>
      </c>
      <c r="I36" s="810" t="s">
        <v>749</v>
      </c>
      <c r="J36" s="810" t="s">
        <v>750</v>
      </c>
      <c r="K36" s="810">
        <v>2</v>
      </c>
      <c r="L36" s="802"/>
      <c r="M36" s="512" t="s">
        <v>751</v>
      </c>
      <c r="N36" s="917" t="s">
        <v>752</v>
      </c>
      <c r="O36" s="917" t="s">
        <v>753</v>
      </c>
      <c r="P36" s="917" t="s">
        <v>754</v>
      </c>
      <c r="Q36" s="1367" t="s">
        <v>755</v>
      </c>
      <c r="R36" s="827" t="s">
        <v>679</v>
      </c>
      <c r="S36" s="827"/>
      <c r="T36" s="847"/>
      <c r="U36" s="1369" t="s">
        <v>694</v>
      </c>
      <c r="V36" s="1370" t="s">
        <v>756</v>
      </c>
      <c r="W36" s="1370" t="s">
        <v>757</v>
      </c>
      <c r="X36" s="1370" t="s">
        <v>758</v>
      </c>
      <c r="Y36" s="1370" t="s">
        <v>759</v>
      </c>
      <c r="Z36" s="922"/>
      <c r="AA36" s="824"/>
      <c r="AB36" s="844" t="s">
        <v>760</v>
      </c>
      <c r="AC36" s="826" t="s">
        <v>761</v>
      </c>
      <c r="AD36" s="827" t="s">
        <v>762</v>
      </c>
      <c r="AE36" s="827" t="s">
        <v>745</v>
      </c>
      <c r="AF36" s="827"/>
      <c r="AG36" s="827" t="s">
        <v>744</v>
      </c>
      <c r="AH36" s="827" t="s">
        <v>623</v>
      </c>
      <c r="AI36" s="827"/>
      <c r="AJ36" s="827"/>
      <c r="AK36" s="827" t="s">
        <v>763</v>
      </c>
      <c r="AL36" s="827" t="s">
        <v>524</v>
      </c>
      <c r="AM36" s="827"/>
      <c r="AN36" s="827" t="s">
        <v>764</v>
      </c>
      <c r="AO36" s="827" t="s">
        <v>765</v>
      </c>
      <c r="AP36" s="827" t="s">
        <v>766</v>
      </c>
      <c r="AQ36" s="827" t="s">
        <v>767</v>
      </c>
      <c r="AR36" s="827"/>
      <c r="AS36" s="50"/>
      <c r="AT36" s="50"/>
    </row>
    <row r="37" spans="1:46" ht="14.5" x14ac:dyDescent="0.35">
      <c r="A37" s="914" t="s">
        <v>672</v>
      </c>
      <c r="B37" s="800">
        <v>20</v>
      </c>
      <c r="C37" s="800" t="s">
        <v>768</v>
      </c>
      <c r="D37" s="800" t="s">
        <v>769</v>
      </c>
      <c r="E37" s="800" t="s">
        <v>770</v>
      </c>
      <c r="F37" s="800">
        <v>3</v>
      </c>
      <c r="G37" s="810">
        <v>20</v>
      </c>
      <c r="H37" s="810" t="s">
        <v>676</v>
      </c>
      <c r="I37" s="810" t="s">
        <v>771</v>
      </c>
      <c r="J37" s="810" t="s">
        <v>772</v>
      </c>
      <c r="K37" s="810">
        <v>3</v>
      </c>
      <c r="L37" s="802"/>
      <c r="M37" s="475"/>
      <c r="N37" s="827" t="s">
        <v>773</v>
      </c>
      <c r="O37" s="50"/>
      <c r="P37" s="827" t="s">
        <v>754</v>
      </c>
      <c r="Q37" s="827" t="s">
        <v>679</v>
      </c>
      <c r="R37" s="827" t="s">
        <v>694</v>
      </c>
      <c r="S37" s="827" t="s">
        <v>774</v>
      </c>
      <c r="T37" s="827" t="s">
        <v>775</v>
      </c>
      <c r="U37" s="827" t="s">
        <v>776</v>
      </c>
      <c r="V37" s="827" t="s">
        <v>741</v>
      </c>
      <c r="W37" s="827"/>
      <c r="X37" s="827" t="s">
        <v>742</v>
      </c>
      <c r="Y37" s="827" t="s">
        <v>682</v>
      </c>
      <c r="Z37" s="826" t="s">
        <v>777</v>
      </c>
      <c r="AA37" s="801"/>
      <c r="AB37" s="826" t="s">
        <v>760</v>
      </c>
      <c r="AC37" s="827" t="s">
        <v>761</v>
      </c>
      <c r="AD37" s="827"/>
      <c r="AE37" s="827" t="s">
        <v>745</v>
      </c>
      <c r="AF37" s="827"/>
      <c r="AG37" s="827" t="s">
        <v>744</v>
      </c>
      <c r="AH37" s="827" t="s">
        <v>623</v>
      </c>
      <c r="AI37" s="827"/>
      <c r="AJ37" s="827"/>
      <c r="AK37" s="827" t="s">
        <v>763</v>
      </c>
      <c r="AL37" s="827" t="s">
        <v>524</v>
      </c>
      <c r="AM37" s="827" t="s">
        <v>778</v>
      </c>
      <c r="AN37" s="827" t="s">
        <v>779</v>
      </c>
      <c r="AO37" s="827" t="s">
        <v>765</v>
      </c>
      <c r="AP37" s="827" t="s">
        <v>766</v>
      </c>
      <c r="AQ37" s="827" t="s">
        <v>767</v>
      </c>
      <c r="AR37" s="801"/>
      <c r="AS37" s="50"/>
      <c r="AT37" s="50"/>
    </row>
    <row r="38" spans="1:46" ht="14.5" x14ac:dyDescent="0.35">
      <c r="A38" s="914" t="s">
        <v>375</v>
      </c>
      <c r="B38" s="800">
        <v>5</v>
      </c>
      <c r="C38" s="800" t="s">
        <v>689</v>
      </c>
      <c r="D38" s="800" t="s">
        <v>780</v>
      </c>
      <c r="E38" s="800">
        <v>114463284</v>
      </c>
      <c r="F38" s="800">
        <v>2</v>
      </c>
      <c r="G38" s="810">
        <v>5</v>
      </c>
      <c r="H38" s="810" t="s">
        <v>689</v>
      </c>
      <c r="I38" s="810" t="s">
        <v>781</v>
      </c>
      <c r="J38" s="810" t="s">
        <v>782</v>
      </c>
      <c r="K38" s="810">
        <v>2</v>
      </c>
      <c r="L38" s="802" t="s">
        <v>783</v>
      </c>
      <c r="M38" s="475" t="s">
        <v>784</v>
      </c>
      <c r="N38" s="827" t="s">
        <v>773</v>
      </c>
      <c r="O38" s="844" t="s">
        <v>785</v>
      </c>
      <c r="P38" s="827" t="s">
        <v>754</v>
      </c>
      <c r="Q38" s="827" t="s">
        <v>679</v>
      </c>
      <c r="R38" s="827" t="s">
        <v>786</v>
      </c>
      <c r="S38" s="827" t="s">
        <v>774</v>
      </c>
      <c r="T38" s="827" t="s">
        <v>775</v>
      </c>
      <c r="U38" s="827" t="s">
        <v>776</v>
      </c>
      <c r="V38" s="827" t="s">
        <v>741</v>
      </c>
      <c r="W38" s="827"/>
      <c r="X38" s="827" t="s">
        <v>787</v>
      </c>
      <c r="Y38" s="827" t="s">
        <v>788</v>
      </c>
      <c r="Z38" s="826" t="s">
        <v>789</v>
      </c>
      <c r="AA38" s="801"/>
      <c r="AB38" s="826"/>
      <c r="AC38" s="826" t="s">
        <v>790</v>
      </c>
      <c r="AD38" s="827" t="s">
        <v>791</v>
      </c>
      <c r="AE38" s="827" t="s">
        <v>745</v>
      </c>
      <c r="AF38" s="827"/>
      <c r="AG38" s="827" t="s">
        <v>744</v>
      </c>
      <c r="AH38" s="827" t="s">
        <v>623</v>
      </c>
      <c r="AI38" s="827"/>
      <c r="AJ38" s="827"/>
      <c r="AK38" s="827" t="s">
        <v>763</v>
      </c>
      <c r="AL38" s="827" t="s">
        <v>524</v>
      </c>
      <c r="AM38" s="827"/>
      <c r="AN38" s="827" t="s">
        <v>779</v>
      </c>
      <c r="AO38" s="827" t="s">
        <v>792</v>
      </c>
      <c r="AP38" s="827" t="s">
        <v>766</v>
      </c>
      <c r="AQ38" s="827" t="s">
        <v>767</v>
      </c>
      <c r="AR38" s="801"/>
      <c r="AS38" s="50"/>
      <c r="AT38" s="50"/>
    </row>
    <row r="39" spans="1:46" ht="14.5" x14ac:dyDescent="0.35">
      <c r="A39" s="914" t="s">
        <v>391</v>
      </c>
      <c r="B39" s="800">
        <v>5</v>
      </c>
      <c r="C39" s="800" t="s">
        <v>700</v>
      </c>
      <c r="D39" s="800" t="s">
        <v>793</v>
      </c>
      <c r="E39" s="807" t="s">
        <v>794</v>
      </c>
      <c r="F39" s="800">
        <v>3</v>
      </c>
      <c r="G39" s="810">
        <v>5</v>
      </c>
      <c r="H39" s="810" t="s">
        <v>700</v>
      </c>
      <c r="I39" s="810" t="s">
        <v>795</v>
      </c>
      <c r="J39" s="810" t="s">
        <v>796</v>
      </c>
      <c r="K39" s="810">
        <v>3</v>
      </c>
      <c r="L39" s="802" t="s">
        <v>797</v>
      </c>
      <c r="M39" s="478" t="s">
        <v>798</v>
      </c>
      <c r="N39" s="801"/>
      <c r="O39" s="827" t="s">
        <v>515</v>
      </c>
      <c r="P39" s="827" t="s">
        <v>799</v>
      </c>
      <c r="Q39" s="827" t="s">
        <v>800</v>
      </c>
      <c r="R39" s="827" t="s">
        <v>801</v>
      </c>
      <c r="S39" s="827" t="s">
        <v>802</v>
      </c>
      <c r="T39" s="827" t="s">
        <v>775</v>
      </c>
      <c r="U39" s="827" t="s">
        <v>776</v>
      </c>
      <c r="V39" s="827" t="s">
        <v>741</v>
      </c>
      <c r="W39" s="801"/>
      <c r="X39" s="827" t="s">
        <v>742</v>
      </c>
      <c r="Y39" s="827" t="s">
        <v>664</v>
      </c>
      <c r="Z39" s="826" t="s">
        <v>803</v>
      </c>
      <c r="AA39" s="512"/>
      <c r="AB39" s="826" t="s">
        <v>760</v>
      </c>
      <c r="AC39" s="827" t="s">
        <v>790</v>
      </c>
      <c r="AD39" s="827"/>
      <c r="AE39" s="827" t="s">
        <v>745</v>
      </c>
      <c r="AF39" s="827"/>
      <c r="AG39" s="827" t="s">
        <v>744</v>
      </c>
      <c r="AH39" s="827" t="s">
        <v>623</v>
      </c>
      <c r="AI39" s="827"/>
      <c r="AJ39" s="827"/>
      <c r="AK39" s="827" t="s">
        <v>763</v>
      </c>
      <c r="AL39" s="827" t="s">
        <v>524</v>
      </c>
      <c r="AM39" s="827" t="s">
        <v>804</v>
      </c>
      <c r="AN39" s="827" t="s">
        <v>779</v>
      </c>
      <c r="AO39" s="827"/>
      <c r="AP39" s="827" t="s">
        <v>766</v>
      </c>
      <c r="AQ39" s="827" t="s">
        <v>767</v>
      </c>
      <c r="AR39" s="827" t="s">
        <v>805</v>
      </c>
      <c r="AS39" s="50"/>
      <c r="AT39" s="50"/>
    </row>
    <row r="40" spans="1:46" ht="14.5" x14ac:dyDescent="0.35">
      <c r="A40" s="914" t="s">
        <v>423</v>
      </c>
      <c r="B40" s="800" t="s">
        <v>708</v>
      </c>
      <c r="C40" s="800" t="s">
        <v>709</v>
      </c>
      <c r="D40" s="800" t="s">
        <v>806</v>
      </c>
      <c r="E40" s="807" t="s">
        <v>807</v>
      </c>
      <c r="F40" s="800"/>
      <c r="G40" s="810" t="s">
        <v>708</v>
      </c>
      <c r="H40" s="810" t="s">
        <v>709</v>
      </c>
      <c r="I40" s="810" t="s">
        <v>808</v>
      </c>
      <c r="J40" s="810" t="s">
        <v>809</v>
      </c>
      <c r="K40" s="810">
        <v>2</v>
      </c>
      <c r="L40" s="806" t="s">
        <v>810</v>
      </c>
      <c r="M40" s="50"/>
      <c r="N40" s="827" t="s">
        <v>773</v>
      </c>
      <c r="O40" s="50"/>
      <c r="P40" s="827" t="s">
        <v>754</v>
      </c>
      <c r="Q40" s="827" t="s">
        <v>755</v>
      </c>
      <c r="R40" s="827" t="s">
        <v>679</v>
      </c>
      <c r="S40" s="827" t="s">
        <v>694</v>
      </c>
      <c r="T40" s="827" t="s">
        <v>775</v>
      </c>
      <c r="U40" s="801"/>
      <c r="V40" s="827" t="s">
        <v>741</v>
      </c>
      <c r="W40" s="801"/>
      <c r="X40" s="827" t="s">
        <v>742</v>
      </c>
      <c r="Y40" s="827" t="s">
        <v>777</v>
      </c>
      <c r="Z40" s="826" t="s">
        <v>811</v>
      </c>
      <c r="AA40" s="512"/>
      <c r="AB40" s="826" t="s">
        <v>760</v>
      </c>
      <c r="AC40" s="827"/>
      <c r="AD40" s="827" t="s">
        <v>812</v>
      </c>
      <c r="AE40" s="827" t="s">
        <v>745</v>
      </c>
      <c r="AF40" s="827"/>
      <c r="AG40" s="827" t="s">
        <v>744</v>
      </c>
      <c r="AH40" s="827" t="s">
        <v>623</v>
      </c>
      <c r="AI40" s="827"/>
      <c r="AJ40" s="827"/>
      <c r="AK40" s="827" t="s">
        <v>763</v>
      </c>
      <c r="AL40" s="827" t="s">
        <v>524</v>
      </c>
      <c r="AM40" s="827" t="s">
        <v>778</v>
      </c>
      <c r="AN40" s="827" t="s">
        <v>779</v>
      </c>
      <c r="AO40" s="827"/>
      <c r="AP40" s="827" t="s">
        <v>766</v>
      </c>
      <c r="AQ40" s="827" t="s">
        <v>767</v>
      </c>
      <c r="AR40" s="827" t="s">
        <v>805</v>
      </c>
      <c r="AS40" s="50"/>
      <c r="AT40" s="50"/>
    </row>
    <row r="41" spans="1:46" ht="14.5" x14ac:dyDescent="0.35">
      <c r="A41" s="914" t="s">
        <v>718</v>
      </c>
      <c r="B41" s="76">
        <v>6</v>
      </c>
      <c r="C41" s="76" t="s">
        <v>719</v>
      </c>
      <c r="D41" s="76" t="s">
        <v>813</v>
      </c>
      <c r="E41" s="76" t="s">
        <v>814</v>
      </c>
      <c r="F41" s="76">
        <v>3</v>
      </c>
      <c r="G41" s="55">
        <v>6</v>
      </c>
      <c r="H41" s="55" t="s">
        <v>719</v>
      </c>
      <c r="I41" s="55" t="s">
        <v>815</v>
      </c>
      <c r="J41" s="55" t="s">
        <v>506</v>
      </c>
      <c r="K41" s="55"/>
      <c r="L41" s="802" t="s">
        <v>724</v>
      </c>
      <c r="M41" s="476"/>
      <c r="N41" s="827" t="s">
        <v>773</v>
      </c>
      <c r="O41" s="50"/>
      <c r="P41" s="827" t="s">
        <v>754</v>
      </c>
      <c r="Q41" s="827" t="s">
        <v>755</v>
      </c>
      <c r="R41" s="827" t="s">
        <v>679</v>
      </c>
      <c r="S41" s="827" t="s">
        <v>694</v>
      </c>
      <c r="T41" s="827" t="s">
        <v>775</v>
      </c>
      <c r="U41" s="827" t="s">
        <v>816</v>
      </c>
      <c r="V41" s="827" t="s">
        <v>817</v>
      </c>
      <c r="W41" s="827" t="s">
        <v>818</v>
      </c>
      <c r="X41" s="827" t="s">
        <v>819</v>
      </c>
      <c r="Y41" s="827" t="s">
        <v>820</v>
      </c>
      <c r="Z41" s="512"/>
      <c r="AA41" s="50"/>
      <c r="AB41" s="827" t="s">
        <v>760</v>
      </c>
      <c r="AC41" s="827" t="s">
        <v>790</v>
      </c>
      <c r="AD41" s="827"/>
      <c r="AE41" s="826" t="s">
        <v>745</v>
      </c>
      <c r="AF41" s="827" t="s">
        <v>744</v>
      </c>
      <c r="AG41" s="827" t="s">
        <v>821</v>
      </c>
      <c r="AH41" s="827" t="s">
        <v>623</v>
      </c>
      <c r="AI41" s="827"/>
      <c r="AJ41" s="827"/>
      <c r="AK41" s="827"/>
      <c r="AL41" s="827" t="s">
        <v>524</v>
      </c>
      <c r="AM41" s="829" t="s">
        <v>761</v>
      </c>
      <c r="AN41" s="827"/>
      <c r="AO41" s="827"/>
      <c r="AP41" s="827"/>
      <c r="AQ41" s="50"/>
      <c r="AR41" s="50"/>
      <c r="AS41" s="50"/>
      <c r="AT41" s="50"/>
    </row>
    <row r="42" spans="1:46" x14ac:dyDescent="0.3">
      <c r="A42" s="511" t="s">
        <v>450</v>
      </c>
      <c r="B42" s="800" t="s">
        <v>822</v>
      </c>
      <c r="C42" s="800" t="s">
        <v>823</v>
      </c>
      <c r="D42" s="800" t="s">
        <v>824</v>
      </c>
      <c r="E42" s="800" t="s">
        <v>825</v>
      </c>
      <c r="F42" s="800">
        <v>2</v>
      </c>
      <c r="G42" s="810" t="s">
        <v>826</v>
      </c>
      <c r="H42" s="810" t="s">
        <v>827</v>
      </c>
      <c r="I42" s="810" t="s">
        <v>828</v>
      </c>
      <c r="J42" s="810" t="s">
        <v>829</v>
      </c>
      <c r="K42" s="810">
        <v>2</v>
      </c>
      <c r="L42" s="802"/>
      <c r="M42" s="475" t="s">
        <v>830</v>
      </c>
      <c r="N42" s="801" t="s">
        <v>831</v>
      </c>
      <c r="O42" s="865" t="s">
        <v>623</v>
      </c>
      <c r="P42" s="50"/>
      <c r="Q42" s="854" t="s">
        <v>510</v>
      </c>
      <c r="R42" s="855" t="s">
        <v>511</v>
      </c>
      <c r="S42" s="856" t="s">
        <v>512</v>
      </c>
      <c r="T42" s="804" t="s">
        <v>144</v>
      </c>
      <c r="U42" s="857" t="s">
        <v>513</v>
      </c>
      <c r="V42" s="858" t="s">
        <v>514</v>
      </c>
      <c r="W42" s="859" t="s">
        <v>515</v>
      </c>
      <c r="X42" s="861" t="s">
        <v>516</v>
      </c>
      <c r="Y42" s="801"/>
      <c r="Z42" s="801"/>
      <c r="AA42" s="800">
        <v>0</v>
      </c>
      <c r="AB42" s="50"/>
      <c r="AC42" s="817" t="s">
        <v>517</v>
      </c>
      <c r="AD42" s="818" t="s">
        <v>518</v>
      </c>
      <c r="AE42" s="801" t="s">
        <v>85</v>
      </c>
      <c r="AF42" s="801" t="s">
        <v>832</v>
      </c>
      <c r="AG42" s="801" t="s">
        <v>833</v>
      </c>
      <c r="AH42" s="801"/>
      <c r="AI42" s="801"/>
      <c r="AJ42" s="512" t="s">
        <v>594</v>
      </c>
      <c r="AK42" s="804" t="s">
        <v>148</v>
      </c>
      <c r="AL42" s="836" t="s">
        <v>524</v>
      </c>
      <c r="AM42" s="838" t="s">
        <v>525</v>
      </c>
      <c r="AN42" s="801"/>
      <c r="AO42" s="841" t="s">
        <v>527</v>
      </c>
      <c r="AP42" s="801" t="s">
        <v>601</v>
      </c>
      <c r="AQ42" s="801"/>
      <c r="AR42" s="801"/>
      <c r="AS42" s="50"/>
      <c r="AT42" s="50"/>
    </row>
    <row r="43" spans="1:46" ht="14.5" x14ac:dyDescent="0.35">
      <c r="A43" s="511" t="s">
        <v>458</v>
      </c>
      <c r="B43" s="800" t="s">
        <v>834</v>
      </c>
      <c r="C43" s="800" t="s">
        <v>835</v>
      </c>
      <c r="D43" s="800" t="s">
        <v>836</v>
      </c>
      <c r="E43" s="800">
        <v>103176734</v>
      </c>
      <c r="F43" s="800">
        <v>3</v>
      </c>
      <c r="G43" s="810" t="s">
        <v>837</v>
      </c>
      <c r="H43" s="810" t="s">
        <v>838</v>
      </c>
      <c r="I43" s="810" t="s">
        <v>839</v>
      </c>
      <c r="J43" s="810">
        <v>103185052</v>
      </c>
      <c r="K43" s="810">
        <v>2</v>
      </c>
      <c r="L43" s="802"/>
      <c r="M43" s="478" t="s">
        <v>840</v>
      </c>
      <c r="N43" s="814" t="s">
        <v>841</v>
      </c>
      <c r="O43" s="814" t="s">
        <v>842</v>
      </c>
      <c r="P43" s="814" t="s">
        <v>843</v>
      </c>
      <c r="Q43" s="814" t="s">
        <v>844</v>
      </c>
      <c r="R43" s="50"/>
      <c r="S43" s="856" t="s">
        <v>512</v>
      </c>
      <c r="T43" s="804" t="s">
        <v>144</v>
      </c>
      <c r="U43" s="857" t="s">
        <v>513</v>
      </c>
      <c r="V43" s="858" t="s">
        <v>514</v>
      </c>
      <c r="W43" s="913" t="s">
        <v>845</v>
      </c>
      <c r="X43" s="814" t="s">
        <v>627</v>
      </c>
      <c r="Y43" s="814" t="s">
        <v>846</v>
      </c>
      <c r="Z43" s="814" t="s">
        <v>745</v>
      </c>
      <c r="AA43" s="800" t="s">
        <v>847</v>
      </c>
      <c r="AB43" s="50"/>
      <c r="AC43" s="820" t="s">
        <v>517</v>
      </c>
      <c r="AD43" s="818" t="s">
        <v>518</v>
      </c>
      <c r="AE43" s="801"/>
      <c r="AF43" s="830" t="s">
        <v>520</v>
      </c>
      <c r="AG43" s="832" t="s">
        <v>521</v>
      </c>
      <c r="AH43" s="801"/>
      <c r="AI43" s="834" t="s">
        <v>523</v>
      </c>
      <c r="AJ43" s="801" t="s">
        <v>848</v>
      </c>
      <c r="AK43" s="804" t="s">
        <v>148</v>
      </c>
      <c r="AL43" s="837" t="s">
        <v>524</v>
      </c>
      <c r="AM43" s="839" t="s">
        <v>525</v>
      </c>
      <c r="AN43" s="843" t="s">
        <v>529</v>
      </c>
      <c r="AO43" s="841" t="s">
        <v>527</v>
      </c>
      <c r="AP43" s="801" t="s">
        <v>601</v>
      </c>
      <c r="AQ43" s="801"/>
      <c r="AR43" s="801"/>
      <c r="AS43" s="50"/>
      <c r="AT43" s="50"/>
    </row>
    <row r="44" spans="1:46" ht="14.5" x14ac:dyDescent="0.35">
      <c r="A44" s="511" t="s">
        <v>849</v>
      </c>
      <c r="B44" s="800" t="s">
        <v>850</v>
      </c>
      <c r="C44" s="810" t="s">
        <v>279</v>
      </c>
      <c r="D44" s="800" t="s">
        <v>851</v>
      </c>
      <c r="E44" s="810" t="s">
        <v>279</v>
      </c>
      <c r="F44" s="800"/>
      <c r="G44" s="810" t="s">
        <v>850</v>
      </c>
      <c r="H44" s="815" t="s">
        <v>279</v>
      </c>
      <c r="I44" s="815" t="s">
        <v>852</v>
      </c>
      <c r="J44" s="815" t="s">
        <v>279</v>
      </c>
      <c r="K44" s="810"/>
      <c r="L44" s="474"/>
      <c r="M44" s="475"/>
      <c r="N44" s="801"/>
      <c r="P44" s="912" t="s">
        <v>845</v>
      </c>
      <c r="Q44" s="854" t="s">
        <v>510</v>
      </c>
      <c r="R44" s="855" t="s">
        <v>853</v>
      </c>
      <c r="S44" s="851" t="s">
        <v>854</v>
      </c>
      <c r="T44" s="804" t="s">
        <v>144</v>
      </c>
      <c r="U44" s="801"/>
      <c r="V44" s="858" t="s">
        <v>514</v>
      </c>
      <c r="W44" s="859" t="s">
        <v>515</v>
      </c>
      <c r="X44" s="801"/>
      <c r="Y44" s="801"/>
      <c r="Z44" s="801" t="s">
        <v>855</v>
      </c>
      <c r="AA44" s="801"/>
      <c r="AB44" s="814" t="s">
        <v>856</v>
      </c>
      <c r="AC44" s="806" t="s">
        <v>857</v>
      </c>
      <c r="AD44" s="512" t="s">
        <v>858</v>
      </c>
      <c r="AE44" s="813" t="s">
        <v>859</v>
      </c>
      <c r="AF44" s="849" t="s">
        <v>860</v>
      </c>
      <c r="AG44" s="850" t="s">
        <v>861</v>
      </c>
      <c r="AH44" s="801"/>
      <c r="AI44" s="801" t="s">
        <v>862</v>
      </c>
      <c r="AJ44" s="50"/>
      <c r="AK44" s="804" t="s">
        <v>148</v>
      </c>
      <c r="AL44" s="837" t="s">
        <v>524</v>
      </c>
      <c r="AM44" s="801" t="s">
        <v>863</v>
      </c>
      <c r="AN44" s="851" t="s">
        <v>864</v>
      </c>
      <c r="AO44" s="852" t="s">
        <v>865</v>
      </c>
      <c r="AP44" s="801"/>
      <c r="AQ44" s="845" t="s">
        <v>866</v>
      </c>
      <c r="AR44" s="801"/>
      <c r="AS44" s="50"/>
      <c r="AT44" s="50"/>
    </row>
    <row r="45" spans="1:46" ht="14.5" x14ac:dyDescent="0.35">
      <c r="A45" s="126" t="s">
        <v>472</v>
      </c>
      <c r="B45" s="800">
        <v>27</v>
      </c>
      <c r="C45" s="800" t="s">
        <v>867</v>
      </c>
      <c r="D45" s="800" t="s">
        <v>868</v>
      </c>
      <c r="E45" s="800" t="s">
        <v>279</v>
      </c>
      <c r="F45" s="800">
        <v>2</v>
      </c>
      <c r="G45" s="810">
        <v>27</v>
      </c>
      <c r="H45" s="810" t="s">
        <v>869</v>
      </c>
      <c r="I45" s="810" t="s">
        <v>870</v>
      </c>
      <c r="J45" s="810" t="s">
        <v>279</v>
      </c>
      <c r="K45" s="810">
        <v>5</v>
      </c>
      <c r="L45" s="474" t="s">
        <v>871</v>
      </c>
      <c r="M45" s="475" t="s">
        <v>872</v>
      </c>
      <c r="O45" s="865" t="s">
        <v>623</v>
      </c>
      <c r="P45" s="913" t="s">
        <v>873</v>
      </c>
      <c r="Q45" s="854" t="s">
        <v>510</v>
      </c>
      <c r="R45" s="855" t="s">
        <v>874</v>
      </c>
      <c r="S45" s="851" t="s">
        <v>854</v>
      </c>
      <c r="T45" s="804" t="s">
        <v>144</v>
      </c>
      <c r="U45" s="801"/>
      <c r="V45" s="858" t="s">
        <v>514</v>
      </c>
      <c r="W45" s="801" t="s">
        <v>875</v>
      </c>
      <c r="X45" s="859" t="s">
        <v>515</v>
      </c>
      <c r="Y45" s="801" t="s">
        <v>876</v>
      </c>
      <c r="Z45" s="801" t="s">
        <v>877</v>
      </c>
      <c r="AA45" s="801"/>
      <c r="AB45" s="801"/>
      <c r="AC45" s="864" t="s">
        <v>682</v>
      </c>
      <c r="AD45" s="801"/>
      <c r="AE45" s="812" t="s">
        <v>878</v>
      </c>
      <c r="AF45" s="849" t="s">
        <v>860</v>
      </c>
      <c r="AG45" s="850" t="s">
        <v>861</v>
      </c>
      <c r="AH45" s="801" t="s">
        <v>879</v>
      </c>
      <c r="AI45" s="801" t="s">
        <v>880</v>
      </c>
      <c r="AJ45" s="50"/>
      <c r="AK45" s="804" t="s">
        <v>148</v>
      </c>
      <c r="AL45" s="837" t="s">
        <v>524</v>
      </c>
      <c r="AM45" s="801"/>
      <c r="AN45" s="851" t="s">
        <v>864</v>
      </c>
      <c r="AO45" s="852" t="s">
        <v>865</v>
      </c>
      <c r="AP45" s="801" t="s">
        <v>881</v>
      </c>
      <c r="AQ45" s="845" t="s">
        <v>866</v>
      </c>
      <c r="AR45" s="801"/>
      <c r="AS45" s="50"/>
      <c r="AT45" s="50"/>
    </row>
    <row r="46" spans="1:46" x14ac:dyDescent="0.3">
      <c r="A46" s="126" t="s">
        <v>486</v>
      </c>
      <c r="B46" s="1255"/>
      <c r="C46" s="1255"/>
      <c r="D46" s="1256"/>
      <c r="E46" s="1255" t="s">
        <v>882</v>
      </c>
      <c r="F46" s="1255"/>
      <c r="G46" s="1255"/>
      <c r="H46" s="1255"/>
      <c r="I46" s="1256"/>
      <c r="J46" s="1255"/>
      <c r="K46" s="1255"/>
      <c r="L46" s="1257"/>
      <c r="M46" s="1257"/>
      <c r="N46" s="1255"/>
      <c r="O46" s="1255"/>
      <c r="P46" s="1255"/>
      <c r="Q46" s="1255"/>
      <c r="R46" s="1255"/>
      <c r="S46" s="1255"/>
      <c r="T46" s="1255"/>
      <c r="U46" s="1255"/>
      <c r="V46" s="1255"/>
      <c r="W46" s="1255"/>
      <c r="X46" s="1255"/>
      <c r="Y46" s="1255"/>
      <c r="Z46" s="1255"/>
      <c r="AA46" s="1255"/>
      <c r="AB46" s="1255"/>
      <c r="AC46" s="1255"/>
      <c r="AD46" s="1255"/>
      <c r="AE46" s="1255"/>
      <c r="AF46" s="1255"/>
      <c r="AG46" s="1255"/>
      <c r="AH46" s="1255"/>
      <c r="AI46" s="1255"/>
      <c r="AJ46" s="1258"/>
      <c r="AK46" s="1255"/>
      <c r="AL46" s="1255"/>
      <c r="AM46" s="1255"/>
      <c r="AN46" s="1255"/>
      <c r="AO46" s="1255"/>
      <c r="AP46" s="1255"/>
      <c r="AQ46" s="1255"/>
      <c r="AR46" s="1255"/>
      <c r="AS46" s="1258"/>
      <c r="AT46" s="1258"/>
    </row>
    <row r="48" spans="1:46" x14ac:dyDescent="0.3">
      <c r="N48" s="904"/>
      <c r="O48" s="1368"/>
      <c r="P48" s="1368"/>
      <c r="Q48" s="1368"/>
      <c r="R48" s="1368"/>
      <c r="S48" s="1368"/>
    </row>
    <row r="49" spans="14:19" x14ac:dyDescent="0.3">
      <c r="N49" s="904"/>
      <c r="O49" s="904"/>
      <c r="P49" s="904"/>
      <c r="Q49" s="904"/>
      <c r="R49" s="904"/>
      <c r="S49" s="904"/>
    </row>
    <row r="71" spans="13:13" x14ac:dyDescent="0.3">
      <c r="M71" s="514"/>
    </row>
    <row r="72" spans="13:13" x14ac:dyDescent="0.3">
      <c r="M72" s="514"/>
    </row>
    <row r="73" spans="13:13" x14ac:dyDescent="0.3">
      <c r="M73" s="514"/>
    </row>
    <row r="74" spans="13:13" x14ac:dyDescent="0.3">
      <c r="M74" s="514"/>
    </row>
    <row r="75" spans="13:13" x14ac:dyDescent="0.3">
      <c r="M75" s="514"/>
    </row>
    <row r="76" spans="13:13" x14ac:dyDescent="0.3">
      <c r="M76" s="514"/>
    </row>
  </sheetData>
  <mergeCells count="4">
    <mergeCell ref="B3:F3"/>
    <mergeCell ref="G3:K3"/>
    <mergeCell ref="N4:Z4"/>
    <mergeCell ref="AB4:AT4"/>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89"/>
  <sheetViews>
    <sheetView zoomScale="90" zoomScaleNormal="90" workbookViewId="0">
      <pane xSplit="1" topLeftCell="AC1" activePane="topRight" state="frozen"/>
      <selection pane="topRight"/>
    </sheetView>
  </sheetViews>
  <sheetFormatPr baseColWidth="10" defaultColWidth="8.81640625" defaultRowHeight="14.5" x14ac:dyDescent="0.35"/>
  <cols>
    <col min="1" max="1" width="44" style="517" customWidth="1"/>
    <col min="2" max="2" width="18.81640625" customWidth="1"/>
    <col min="3" max="3" width="19.26953125" customWidth="1"/>
    <col min="4" max="4" width="20.7265625" customWidth="1"/>
    <col min="5" max="5" width="26.26953125" customWidth="1"/>
    <col min="6" max="6" width="9.26953125" customWidth="1"/>
    <col min="7" max="7" width="21.26953125" style="504" customWidth="1"/>
    <col min="8" max="8" width="19.81640625" style="504" customWidth="1"/>
    <col min="9" max="9" width="20.453125" style="504" customWidth="1"/>
    <col min="10" max="10" width="24.81640625" style="504" customWidth="1"/>
    <col min="11" max="11" width="8.26953125" style="504" customWidth="1"/>
    <col min="12" max="12" width="34.453125" customWidth="1"/>
    <col min="13" max="13" width="39.26953125" style="517" customWidth="1"/>
    <col min="14" max="14" width="10.453125" customWidth="1"/>
    <col min="15" max="15" width="9.81640625" customWidth="1"/>
    <col min="16" max="16" width="11.1796875" customWidth="1"/>
    <col min="17" max="17" width="9.453125" customWidth="1"/>
    <col min="18" max="18" width="11.81640625" customWidth="1"/>
    <col min="19" max="19" width="12" customWidth="1"/>
    <col min="20" max="20" width="14" customWidth="1"/>
    <col min="21" max="21" width="11.453125" customWidth="1"/>
    <col min="22" max="22" width="11.1796875" customWidth="1"/>
    <col min="23" max="23" width="9.81640625" customWidth="1"/>
    <col min="24" max="25" width="10.1796875" customWidth="1"/>
    <col min="26" max="26" width="10" customWidth="1"/>
    <col min="27" max="27" width="9.81640625" customWidth="1"/>
    <col min="28" max="28" width="10.81640625" customWidth="1"/>
    <col min="29" max="29" width="11" customWidth="1"/>
    <col min="30" max="30" width="11.1796875" customWidth="1"/>
    <col min="31" max="31" width="10.7265625" customWidth="1"/>
    <col min="32" max="32" width="10.453125" customWidth="1"/>
    <col min="33" max="33" width="10.81640625" customWidth="1"/>
    <col min="34" max="34" width="11.81640625" customWidth="1"/>
    <col min="35" max="36" width="10.453125" customWidth="1"/>
    <col min="37" max="37" width="8.453125" customWidth="1"/>
    <col min="38" max="38" width="11.1796875" customWidth="1"/>
    <col min="39" max="39" width="13.26953125" customWidth="1"/>
    <col min="40" max="40" width="11.453125" customWidth="1"/>
    <col min="41" max="41" width="9.7265625" customWidth="1"/>
    <col min="42" max="42" width="10" customWidth="1"/>
    <col min="44" max="44" width="12" customWidth="1"/>
    <col min="45" max="45" width="10.81640625" customWidth="1"/>
    <col min="46" max="46" width="10.7265625" customWidth="1"/>
    <col min="47" max="47" width="9.7265625" customWidth="1"/>
    <col min="48" max="48" width="10.453125" customWidth="1"/>
    <col min="49" max="49" width="10" customWidth="1"/>
    <col min="50" max="50" width="9" customWidth="1"/>
    <col min="51" max="51" width="7.81640625" customWidth="1"/>
  </cols>
  <sheetData>
    <row r="1" spans="1:50" x14ac:dyDescent="0.35">
      <c r="A1" s="215" t="s">
        <v>883</v>
      </c>
      <c r="B1" s="3"/>
      <c r="C1" s="3"/>
      <c r="D1" s="3"/>
      <c r="E1" s="3"/>
      <c r="F1" s="3"/>
      <c r="G1" s="3"/>
      <c r="H1" s="3"/>
      <c r="I1" s="3"/>
      <c r="J1" s="3"/>
      <c r="K1" s="3"/>
      <c r="L1" s="3"/>
      <c r="M1" s="215"/>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5" thickBot="1" x14ac:dyDescent="0.4">
      <c r="A2" s="215"/>
      <c r="B2" s="3"/>
      <c r="C2" s="3"/>
      <c r="D2" s="3"/>
      <c r="E2" s="3"/>
      <c r="F2" s="3"/>
      <c r="G2" s="3"/>
      <c r="H2" s="3"/>
      <c r="I2" s="3"/>
      <c r="J2" s="3"/>
      <c r="K2" s="3"/>
      <c r="L2" s="3"/>
      <c r="M2" s="215"/>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x14ac:dyDescent="0.35">
      <c r="A3" s="215"/>
      <c r="B3" s="1441" t="s">
        <v>884</v>
      </c>
      <c r="C3" s="1442"/>
      <c r="D3" s="1442"/>
      <c r="E3" s="1442"/>
      <c r="F3" s="1443"/>
      <c r="G3" s="1444" t="s">
        <v>885</v>
      </c>
      <c r="H3" s="1442"/>
      <c r="I3" s="1442"/>
      <c r="J3" s="1442"/>
      <c r="K3" s="1443"/>
      <c r="L3" s="638"/>
      <c r="M3" s="639"/>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row>
    <row r="4" spans="1:50" x14ac:dyDescent="0.35">
      <c r="A4" s="632" t="s">
        <v>4</v>
      </c>
      <c r="B4" s="32" t="s">
        <v>165</v>
      </c>
      <c r="C4" s="32" t="s">
        <v>166</v>
      </c>
      <c r="D4" s="32" t="s">
        <v>167</v>
      </c>
      <c r="E4" s="32" t="s">
        <v>168</v>
      </c>
      <c r="F4" s="32" t="s">
        <v>169</v>
      </c>
      <c r="G4" s="52" t="s">
        <v>165</v>
      </c>
      <c r="H4" s="52" t="s">
        <v>166</v>
      </c>
      <c r="I4" s="52" t="s">
        <v>167</v>
      </c>
      <c r="J4" s="52" t="s">
        <v>168</v>
      </c>
      <c r="K4" s="52" t="s">
        <v>169</v>
      </c>
      <c r="L4" s="634" t="s">
        <v>886</v>
      </c>
      <c r="M4" s="624" t="s">
        <v>499</v>
      </c>
      <c r="N4" s="1438" t="s">
        <v>887</v>
      </c>
      <c r="O4" s="1439"/>
      <c r="P4" s="1439"/>
      <c r="Q4" s="1439"/>
      <c r="R4" s="1439"/>
      <c r="S4" s="1439"/>
      <c r="T4" s="1439"/>
      <c r="U4" s="1439"/>
      <c r="V4" s="1439"/>
      <c r="W4" s="1439"/>
      <c r="X4" s="1439"/>
      <c r="Y4" s="1439"/>
      <c r="Z4" s="1439"/>
      <c r="AA4" s="1439"/>
      <c r="AB4" s="1439"/>
      <c r="AC4" s="1440"/>
      <c r="AD4" s="3"/>
      <c r="AE4" s="1445" t="s">
        <v>888</v>
      </c>
      <c r="AF4" s="1446"/>
      <c r="AG4" s="1446"/>
      <c r="AH4" s="1446"/>
      <c r="AI4" s="1446"/>
      <c r="AJ4" s="1446"/>
      <c r="AK4" s="1446"/>
      <c r="AL4" s="1446"/>
      <c r="AM4" s="1446"/>
      <c r="AN4" s="1446"/>
      <c r="AO4" s="1446"/>
      <c r="AP4" s="1446"/>
      <c r="AQ4" s="1446"/>
      <c r="AR4" s="1446"/>
      <c r="AS4" s="1446"/>
      <c r="AT4" s="1446"/>
      <c r="AU4" s="1446"/>
      <c r="AV4" s="1446"/>
      <c r="AW4" s="1446"/>
      <c r="AX4" s="1446"/>
    </row>
    <row r="5" spans="1:50" x14ac:dyDescent="0.35">
      <c r="A5" s="617" t="s">
        <v>173</v>
      </c>
      <c r="B5" s="33">
        <v>12</v>
      </c>
      <c r="C5" s="33" t="s">
        <v>889</v>
      </c>
      <c r="D5" s="33" t="s">
        <v>890</v>
      </c>
      <c r="E5" s="34" t="s">
        <v>891</v>
      </c>
      <c r="F5" s="33">
        <v>2</v>
      </c>
      <c r="G5" s="56" t="s">
        <v>892</v>
      </c>
      <c r="H5" s="56" t="s">
        <v>893</v>
      </c>
      <c r="I5" s="56" t="s">
        <v>894</v>
      </c>
      <c r="J5" s="59" t="s">
        <v>506</v>
      </c>
      <c r="K5" s="56"/>
      <c r="L5" s="183" t="s">
        <v>895</v>
      </c>
      <c r="M5" s="635"/>
      <c r="N5" s="1191" t="s">
        <v>896</v>
      </c>
      <c r="O5" s="521" t="s">
        <v>897</v>
      </c>
      <c r="P5" s="929" t="s">
        <v>898</v>
      </c>
      <c r="Q5" s="930" t="s">
        <v>899</v>
      </c>
      <c r="R5" s="932" t="s">
        <v>900</v>
      </c>
      <c r="S5" s="933" t="s">
        <v>901</v>
      </c>
      <c r="T5" s="934" t="s">
        <v>902</v>
      </c>
      <c r="U5" s="936" t="s">
        <v>854</v>
      </c>
      <c r="V5" s="1075" t="s">
        <v>903</v>
      </c>
      <c r="W5" s="544" t="s">
        <v>145</v>
      </c>
      <c r="X5" s="938" t="s">
        <v>904</v>
      </c>
      <c r="Y5" s="682" t="s">
        <v>905</v>
      </c>
      <c r="Z5" s="941" t="s">
        <v>906</v>
      </c>
      <c r="AA5" s="944" t="s">
        <v>907</v>
      </c>
      <c r="AB5" s="947" t="s">
        <v>859</v>
      </c>
      <c r="AC5" s="518" t="s">
        <v>908</v>
      </c>
      <c r="AD5" s="948" t="s">
        <v>909</v>
      </c>
      <c r="AE5" s="949" t="s">
        <v>910</v>
      </c>
      <c r="AF5" s="950" t="s">
        <v>911</v>
      </c>
      <c r="AG5" s="952" t="s">
        <v>912</v>
      </c>
      <c r="AH5" s="957" t="s">
        <v>913</v>
      </c>
      <c r="AI5" s="647"/>
      <c r="AJ5" s="958" t="s">
        <v>914</v>
      </c>
      <c r="AK5" s="960" t="s">
        <v>915</v>
      </c>
      <c r="AL5" s="963" t="s">
        <v>916</v>
      </c>
      <c r="AM5" s="968" t="s">
        <v>917</v>
      </c>
      <c r="AN5" s="972" t="s">
        <v>918</v>
      </c>
      <c r="AO5" s="973" t="s">
        <v>919</v>
      </c>
      <c r="AP5" s="974" t="s">
        <v>920</v>
      </c>
      <c r="AQ5" s="976" t="s">
        <v>921</v>
      </c>
      <c r="AR5" s="977" t="s">
        <v>922</v>
      </c>
      <c r="AS5" s="979" t="s">
        <v>923</v>
      </c>
      <c r="AT5" s="982" t="s">
        <v>924</v>
      </c>
      <c r="AU5" s="986" t="s">
        <v>925</v>
      </c>
      <c r="AV5" s="984" t="s">
        <v>926</v>
      </c>
      <c r="AW5" s="988" t="s">
        <v>927</v>
      </c>
      <c r="AX5" s="1418"/>
    </row>
    <row r="6" spans="1:50" x14ac:dyDescent="0.35">
      <c r="A6" s="617" t="s">
        <v>192</v>
      </c>
      <c r="B6" s="33">
        <v>12</v>
      </c>
      <c r="C6" s="33" t="s">
        <v>928</v>
      </c>
      <c r="D6" s="33" t="s">
        <v>929</v>
      </c>
      <c r="E6" s="34" t="s">
        <v>930</v>
      </c>
      <c r="F6" s="33">
        <v>2</v>
      </c>
      <c r="G6" s="56" t="s">
        <v>892</v>
      </c>
      <c r="H6" s="56" t="s">
        <v>931</v>
      </c>
      <c r="I6" s="56" t="s">
        <v>932</v>
      </c>
      <c r="J6" s="59" t="s">
        <v>506</v>
      </c>
      <c r="K6" s="56"/>
      <c r="L6" s="183"/>
      <c r="M6" s="635"/>
      <c r="N6" s="1191" t="s">
        <v>896</v>
      </c>
      <c r="O6" s="521" t="s">
        <v>933</v>
      </c>
      <c r="P6" s="929" t="s">
        <v>898</v>
      </c>
      <c r="Q6" s="930" t="s">
        <v>899</v>
      </c>
      <c r="R6" s="932" t="s">
        <v>934</v>
      </c>
      <c r="S6" s="933" t="s">
        <v>935</v>
      </c>
      <c r="T6" s="934" t="s">
        <v>902</v>
      </c>
      <c r="U6" s="936" t="s">
        <v>854</v>
      </c>
      <c r="V6" s="1075" t="s">
        <v>903</v>
      </c>
      <c r="W6" s="544" t="s">
        <v>145</v>
      </c>
      <c r="X6" s="938" t="s">
        <v>904</v>
      </c>
      <c r="Y6" s="682" t="s">
        <v>905</v>
      </c>
      <c r="Z6" s="941" t="s">
        <v>906</v>
      </c>
      <c r="AA6" s="944" t="s">
        <v>907</v>
      </c>
      <c r="AB6" s="947" t="s">
        <v>859</v>
      </c>
      <c r="AC6" s="521"/>
      <c r="AD6" s="948" t="s">
        <v>909</v>
      </c>
      <c r="AE6" s="949" t="s">
        <v>910</v>
      </c>
      <c r="AF6" s="950" t="s">
        <v>911</v>
      </c>
      <c r="AG6" s="952" t="s">
        <v>912</v>
      </c>
      <c r="AH6" s="957" t="s">
        <v>913</v>
      </c>
      <c r="AI6" s="647"/>
      <c r="AJ6" s="958" t="s">
        <v>914</v>
      </c>
      <c r="AK6" s="960" t="s">
        <v>915</v>
      </c>
      <c r="AL6" s="963" t="s">
        <v>916</v>
      </c>
      <c r="AM6" s="968" t="s">
        <v>917</v>
      </c>
      <c r="AN6" s="972" t="s">
        <v>918</v>
      </c>
      <c r="AO6" s="973" t="s">
        <v>919</v>
      </c>
      <c r="AP6" s="974" t="s">
        <v>920</v>
      </c>
      <c r="AQ6" s="976" t="s">
        <v>921</v>
      </c>
      <c r="AR6" s="977" t="s">
        <v>922</v>
      </c>
      <c r="AS6" s="979" t="s">
        <v>923</v>
      </c>
      <c r="AT6" s="982" t="s">
        <v>924</v>
      </c>
      <c r="AU6" s="986" t="s">
        <v>925</v>
      </c>
      <c r="AV6" s="984" t="s">
        <v>926</v>
      </c>
      <c r="AW6" s="988" t="s">
        <v>927</v>
      </c>
      <c r="AX6" s="1418"/>
    </row>
    <row r="7" spans="1:50" x14ac:dyDescent="0.35">
      <c r="A7" s="617" t="s">
        <v>198</v>
      </c>
      <c r="B7" s="33">
        <v>12</v>
      </c>
      <c r="C7" s="33" t="s">
        <v>936</v>
      </c>
      <c r="D7" s="33" t="s">
        <v>937</v>
      </c>
      <c r="E7" s="33" t="s">
        <v>938</v>
      </c>
      <c r="F7" s="33">
        <v>2</v>
      </c>
      <c r="G7" s="56" t="s">
        <v>892</v>
      </c>
      <c r="H7" s="57" t="s">
        <v>939</v>
      </c>
      <c r="I7" s="56" t="s">
        <v>940</v>
      </c>
      <c r="J7" s="59" t="s">
        <v>506</v>
      </c>
      <c r="K7" s="57"/>
      <c r="L7" s="183"/>
      <c r="M7" s="636"/>
      <c r="N7" s="1191" t="s">
        <v>896</v>
      </c>
      <c r="O7" s="521" t="s">
        <v>941</v>
      </c>
      <c r="P7" s="929" t="s">
        <v>898</v>
      </c>
      <c r="Q7" s="930" t="s">
        <v>899</v>
      </c>
      <c r="R7" s="932" t="s">
        <v>934</v>
      </c>
      <c r="S7" s="933" t="s">
        <v>935</v>
      </c>
      <c r="T7" s="934" t="s">
        <v>902</v>
      </c>
      <c r="U7" s="936" t="s">
        <v>854</v>
      </c>
      <c r="V7" s="1075" t="s">
        <v>903</v>
      </c>
      <c r="W7" s="544" t="s">
        <v>145</v>
      </c>
      <c r="X7" s="938" t="s">
        <v>904</v>
      </c>
      <c r="Y7" s="682" t="s">
        <v>905</v>
      </c>
      <c r="Z7" s="941" t="s">
        <v>906</v>
      </c>
      <c r="AA7" s="944" t="s">
        <v>907</v>
      </c>
      <c r="AB7" s="947" t="s">
        <v>859</v>
      </c>
      <c r="AC7" s="521"/>
      <c r="AD7" s="948" t="s">
        <v>909</v>
      </c>
      <c r="AE7" s="949" t="s">
        <v>910</v>
      </c>
      <c r="AF7" s="950" t="s">
        <v>911</v>
      </c>
      <c r="AG7" s="952" t="s">
        <v>912</v>
      </c>
      <c r="AH7" s="957" t="s">
        <v>913</v>
      </c>
      <c r="AI7" s="647"/>
      <c r="AJ7" s="958" t="s">
        <v>914</v>
      </c>
      <c r="AK7" s="960" t="s">
        <v>915</v>
      </c>
      <c r="AL7" s="963" t="s">
        <v>916</v>
      </c>
      <c r="AM7" s="968" t="s">
        <v>917</v>
      </c>
      <c r="AN7" s="972" t="s">
        <v>918</v>
      </c>
      <c r="AO7" s="973" t="s">
        <v>919</v>
      </c>
      <c r="AP7" s="974" t="s">
        <v>920</v>
      </c>
      <c r="AQ7" s="976" t="s">
        <v>921</v>
      </c>
      <c r="AR7" s="519"/>
      <c r="AS7" s="979" t="s">
        <v>923</v>
      </c>
      <c r="AT7" s="519"/>
      <c r="AU7" s="986" t="s">
        <v>925</v>
      </c>
      <c r="AV7" s="984" t="s">
        <v>926</v>
      </c>
      <c r="AW7" s="988" t="s">
        <v>927</v>
      </c>
      <c r="AX7" s="1418"/>
    </row>
    <row r="8" spans="1:50" x14ac:dyDescent="0.35">
      <c r="A8" s="617" t="s">
        <v>539</v>
      </c>
      <c r="B8" s="33">
        <v>11</v>
      </c>
      <c r="C8" s="33" t="s">
        <v>942</v>
      </c>
      <c r="D8" s="33" t="s">
        <v>943</v>
      </c>
      <c r="E8" s="33" t="s">
        <v>944</v>
      </c>
      <c r="F8" s="33">
        <v>2</v>
      </c>
      <c r="G8" s="57" t="s">
        <v>945</v>
      </c>
      <c r="H8" s="57" t="s">
        <v>946</v>
      </c>
      <c r="I8" s="56" t="s">
        <v>947</v>
      </c>
      <c r="J8" s="59" t="s">
        <v>506</v>
      </c>
      <c r="K8" s="57"/>
      <c r="L8" s="183"/>
      <c r="M8" s="636"/>
      <c r="N8" s="521"/>
      <c r="O8" s="521"/>
      <c r="P8" s="929" t="s">
        <v>898</v>
      </c>
      <c r="Q8" s="930" t="s">
        <v>899</v>
      </c>
      <c r="R8" s="932" t="s">
        <v>934</v>
      </c>
      <c r="S8" s="933" t="s">
        <v>935</v>
      </c>
      <c r="T8" s="934" t="s">
        <v>902</v>
      </c>
      <c r="U8" s="936" t="s">
        <v>854</v>
      </c>
      <c r="V8" s="1075" t="s">
        <v>903</v>
      </c>
      <c r="W8" s="544" t="s">
        <v>145</v>
      </c>
      <c r="X8" s="938" t="s">
        <v>904</v>
      </c>
      <c r="Y8" s="682" t="s">
        <v>905</v>
      </c>
      <c r="Z8" s="941" t="s">
        <v>906</v>
      </c>
      <c r="AA8" s="944" t="s">
        <v>907</v>
      </c>
      <c r="AB8" s="947" t="s">
        <v>859</v>
      </c>
      <c r="AC8" s="521"/>
      <c r="AD8" s="948" t="s">
        <v>909</v>
      </c>
      <c r="AE8" s="949" t="s">
        <v>910</v>
      </c>
      <c r="AF8" s="950" t="s">
        <v>911</v>
      </c>
      <c r="AG8" s="952" t="s">
        <v>912</v>
      </c>
      <c r="AH8" s="957" t="s">
        <v>913</v>
      </c>
      <c r="AI8" s="647"/>
      <c r="AJ8" s="958" t="s">
        <v>914</v>
      </c>
      <c r="AK8" s="960" t="s">
        <v>915</v>
      </c>
      <c r="AL8" s="963" t="s">
        <v>916</v>
      </c>
      <c r="AM8" s="968" t="s">
        <v>917</v>
      </c>
      <c r="AN8" s="972" t="s">
        <v>918</v>
      </c>
      <c r="AO8" s="973" t="s">
        <v>919</v>
      </c>
      <c r="AP8" s="974" t="s">
        <v>920</v>
      </c>
      <c r="AQ8" s="976" t="s">
        <v>921</v>
      </c>
      <c r="AR8" s="977" t="s">
        <v>922</v>
      </c>
      <c r="AS8" s="519"/>
      <c r="AT8" s="519" t="s">
        <v>948</v>
      </c>
      <c r="AU8" s="986" t="s">
        <v>925</v>
      </c>
      <c r="AV8" s="984" t="s">
        <v>926</v>
      </c>
      <c r="AW8" s="988" t="s">
        <v>927</v>
      </c>
      <c r="AX8" s="1418"/>
    </row>
    <row r="9" spans="1:50" x14ac:dyDescent="0.35">
      <c r="A9" s="617" t="s">
        <v>214</v>
      </c>
      <c r="B9" s="33">
        <v>11</v>
      </c>
      <c r="C9" s="33" t="s">
        <v>949</v>
      </c>
      <c r="D9" s="33" t="s">
        <v>950</v>
      </c>
      <c r="E9" s="34" t="s">
        <v>951</v>
      </c>
      <c r="F9" s="33">
        <v>2</v>
      </c>
      <c r="G9" s="57" t="s">
        <v>952</v>
      </c>
      <c r="H9" s="57" t="s">
        <v>953</v>
      </c>
      <c r="I9" s="56" t="s">
        <v>954</v>
      </c>
      <c r="J9" s="59" t="s">
        <v>506</v>
      </c>
      <c r="K9" s="57"/>
      <c r="L9" s="183"/>
      <c r="M9" s="636"/>
      <c r="N9" s="1191" t="s">
        <v>896</v>
      </c>
      <c r="O9" s="521" t="s">
        <v>933</v>
      </c>
      <c r="P9" s="929" t="s">
        <v>898</v>
      </c>
      <c r="Q9" s="930" t="s">
        <v>899</v>
      </c>
      <c r="R9" s="932" t="s">
        <v>955</v>
      </c>
      <c r="S9" s="933" t="s">
        <v>956</v>
      </c>
      <c r="T9" s="934" t="s">
        <v>902</v>
      </c>
      <c r="U9" s="936" t="s">
        <v>854</v>
      </c>
      <c r="V9" s="1075" t="s">
        <v>903</v>
      </c>
      <c r="W9" s="544" t="s">
        <v>145</v>
      </c>
      <c r="X9" s="938" t="s">
        <v>904</v>
      </c>
      <c r="Y9" s="682" t="s">
        <v>905</v>
      </c>
      <c r="Z9" s="941" t="s">
        <v>906</v>
      </c>
      <c r="AA9" s="944" t="s">
        <v>907</v>
      </c>
      <c r="AB9" s="947" t="s">
        <v>859</v>
      </c>
      <c r="AC9" s="521"/>
      <c r="AD9" s="948" t="s">
        <v>909</v>
      </c>
      <c r="AE9" s="949" t="s">
        <v>910</v>
      </c>
      <c r="AF9" s="950" t="s">
        <v>911</v>
      </c>
      <c r="AG9" s="952" t="s">
        <v>912</v>
      </c>
      <c r="AH9" s="957" t="s">
        <v>913</v>
      </c>
      <c r="AI9" s="647"/>
      <c r="AJ9" s="958" t="s">
        <v>914</v>
      </c>
      <c r="AK9" s="960" t="s">
        <v>915</v>
      </c>
      <c r="AL9" s="963" t="s">
        <v>916</v>
      </c>
      <c r="AM9" s="968" t="s">
        <v>917</v>
      </c>
      <c r="AN9" s="972" t="s">
        <v>918</v>
      </c>
      <c r="AO9" s="973" t="s">
        <v>919</v>
      </c>
      <c r="AP9" s="974" t="s">
        <v>920</v>
      </c>
      <c r="AQ9" s="976" t="s">
        <v>921</v>
      </c>
      <c r="AR9" s="977" t="s">
        <v>922</v>
      </c>
      <c r="AS9" s="519"/>
      <c r="AT9" s="519"/>
      <c r="AU9" s="986" t="s">
        <v>925</v>
      </c>
      <c r="AV9" s="984" t="s">
        <v>926</v>
      </c>
      <c r="AW9" s="988" t="s">
        <v>927</v>
      </c>
      <c r="AX9" s="1418"/>
    </row>
    <row r="10" spans="1:50" x14ac:dyDescent="0.35">
      <c r="A10" s="617" t="s">
        <v>219</v>
      </c>
      <c r="B10" s="33">
        <v>9</v>
      </c>
      <c r="C10" s="33" t="s">
        <v>957</v>
      </c>
      <c r="D10" s="33" t="s">
        <v>958</v>
      </c>
      <c r="E10" s="34" t="s">
        <v>959</v>
      </c>
      <c r="F10" s="33">
        <v>2</v>
      </c>
      <c r="G10" s="57" t="s">
        <v>960</v>
      </c>
      <c r="H10" s="57" t="s">
        <v>961</v>
      </c>
      <c r="I10" s="56" t="s">
        <v>962</v>
      </c>
      <c r="J10" s="59" t="s">
        <v>506</v>
      </c>
      <c r="K10" s="57"/>
      <c r="L10" s="183"/>
      <c r="M10" s="636"/>
      <c r="N10" s="1191" t="s">
        <v>896</v>
      </c>
      <c r="O10" s="521" t="s">
        <v>897</v>
      </c>
      <c r="P10" s="929" t="s">
        <v>898</v>
      </c>
      <c r="Q10" s="930" t="s">
        <v>899</v>
      </c>
      <c r="R10" s="932" t="s">
        <v>963</v>
      </c>
      <c r="S10" s="933" t="s">
        <v>964</v>
      </c>
      <c r="T10" s="934" t="s">
        <v>902</v>
      </c>
      <c r="U10" s="936" t="s">
        <v>854</v>
      </c>
      <c r="V10" s="1075" t="s">
        <v>903</v>
      </c>
      <c r="W10" s="544" t="s">
        <v>145</v>
      </c>
      <c r="X10" s="938" t="s">
        <v>904</v>
      </c>
      <c r="Y10" s="682" t="s">
        <v>905</v>
      </c>
      <c r="Z10" s="941" t="s">
        <v>906</v>
      </c>
      <c r="AA10" s="944" t="s">
        <v>907</v>
      </c>
      <c r="AB10" s="947" t="s">
        <v>859</v>
      </c>
      <c r="AC10" s="521"/>
      <c r="AD10" s="948" t="s">
        <v>909</v>
      </c>
      <c r="AE10" s="949" t="s">
        <v>910</v>
      </c>
      <c r="AF10" s="950" t="s">
        <v>911</v>
      </c>
      <c r="AG10" s="952" t="s">
        <v>912</v>
      </c>
      <c r="AH10" s="957" t="s">
        <v>913</v>
      </c>
      <c r="AI10" s="647"/>
      <c r="AJ10" s="958" t="s">
        <v>914</v>
      </c>
      <c r="AK10" s="960" t="s">
        <v>915</v>
      </c>
      <c r="AL10" s="963" t="s">
        <v>916</v>
      </c>
      <c r="AM10" s="968" t="s">
        <v>917</v>
      </c>
      <c r="AN10" s="972" t="s">
        <v>918</v>
      </c>
      <c r="AO10" s="973" t="s">
        <v>919</v>
      </c>
      <c r="AP10" s="974" t="s">
        <v>920</v>
      </c>
      <c r="AQ10" s="976" t="s">
        <v>921</v>
      </c>
      <c r="AR10" s="977" t="s">
        <v>922</v>
      </c>
      <c r="AS10" s="979" t="s">
        <v>923</v>
      </c>
      <c r="AT10" s="519"/>
      <c r="AU10" s="986" t="s">
        <v>925</v>
      </c>
      <c r="AV10" s="984" t="s">
        <v>926</v>
      </c>
      <c r="AW10" s="988" t="s">
        <v>927</v>
      </c>
      <c r="AX10" s="1418"/>
    </row>
    <row r="11" spans="1:50" x14ac:dyDescent="0.35">
      <c r="A11" s="617" t="s">
        <v>224</v>
      </c>
      <c r="B11" s="33">
        <v>7</v>
      </c>
      <c r="C11" s="33" t="s">
        <v>965</v>
      </c>
      <c r="D11" s="33" t="s">
        <v>966</v>
      </c>
      <c r="E11" s="34" t="s">
        <v>967</v>
      </c>
      <c r="F11" s="33">
        <v>2</v>
      </c>
      <c r="G11" s="57" t="s">
        <v>968</v>
      </c>
      <c r="H11" s="57" t="s">
        <v>969</v>
      </c>
      <c r="I11" s="56" t="s">
        <v>970</v>
      </c>
      <c r="J11" s="59" t="s">
        <v>506</v>
      </c>
      <c r="K11" s="57"/>
      <c r="L11" s="183"/>
      <c r="M11" s="636"/>
      <c r="N11" s="1191" t="s">
        <v>896</v>
      </c>
      <c r="O11" s="521" t="s">
        <v>897</v>
      </c>
      <c r="P11" s="929" t="s">
        <v>898</v>
      </c>
      <c r="Q11" s="930" t="s">
        <v>899</v>
      </c>
      <c r="R11" s="932" t="s">
        <v>971</v>
      </c>
      <c r="S11" s="933" t="s">
        <v>972</v>
      </c>
      <c r="T11" s="934" t="s">
        <v>902</v>
      </c>
      <c r="U11" s="936" t="s">
        <v>854</v>
      </c>
      <c r="V11" s="1075" t="s">
        <v>903</v>
      </c>
      <c r="W11" s="544" t="s">
        <v>145</v>
      </c>
      <c r="X11" s="938" t="s">
        <v>904</v>
      </c>
      <c r="Y11" s="682" t="s">
        <v>905</v>
      </c>
      <c r="Z11" s="941" t="s">
        <v>906</v>
      </c>
      <c r="AA11" s="944" t="s">
        <v>907</v>
      </c>
      <c r="AB11" s="947" t="s">
        <v>859</v>
      </c>
      <c r="AC11" s="521"/>
      <c r="AD11" s="948" t="s">
        <v>909</v>
      </c>
      <c r="AE11" s="949" t="s">
        <v>910</v>
      </c>
      <c r="AF11" s="950" t="s">
        <v>911</v>
      </c>
      <c r="AG11" s="952" t="s">
        <v>912</v>
      </c>
      <c r="AH11" s="957" t="s">
        <v>913</v>
      </c>
      <c r="AI11" s="647"/>
      <c r="AJ11" s="958" t="s">
        <v>914</v>
      </c>
      <c r="AK11" s="960" t="s">
        <v>915</v>
      </c>
      <c r="AL11" s="964" t="s">
        <v>916</v>
      </c>
      <c r="AM11" s="968" t="s">
        <v>917</v>
      </c>
      <c r="AN11" s="972" t="s">
        <v>918</v>
      </c>
      <c r="AO11" s="973" t="s">
        <v>919</v>
      </c>
      <c r="AP11" s="974" t="s">
        <v>920</v>
      </c>
      <c r="AQ11" s="976" t="s">
        <v>921</v>
      </c>
      <c r="AR11" s="977" t="s">
        <v>922</v>
      </c>
      <c r="AS11" s="979" t="s">
        <v>923</v>
      </c>
      <c r="AT11" s="519"/>
      <c r="AU11" s="986" t="s">
        <v>925</v>
      </c>
      <c r="AV11" s="984" t="s">
        <v>926</v>
      </c>
      <c r="AW11" s="988" t="s">
        <v>927</v>
      </c>
      <c r="AX11" s="1418"/>
    </row>
    <row r="12" spans="1:50" x14ac:dyDescent="0.35">
      <c r="A12" s="617" t="s">
        <v>229</v>
      </c>
      <c r="B12" s="33">
        <v>10</v>
      </c>
      <c r="C12" s="33" t="s">
        <v>973</v>
      </c>
      <c r="D12" s="33" t="s">
        <v>974</v>
      </c>
      <c r="E12" s="34" t="s">
        <v>975</v>
      </c>
      <c r="F12" s="33">
        <v>2</v>
      </c>
      <c r="G12" s="57" t="s">
        <v>976</v>
      </c>
      <c r="H12" s="57" t="s">
        <v>977</v>
      </c>
      <c r="I12" s="56" t="s">
        <v>978</v>
      </c>
      <c r="J12" s="59" t="s">
        <v>506</v>
      </c>
      <c r="K12" s="57"/>
      <c r="L12" s="183" t="s">
        <v>979</v>
      </c>
      <c r="M12" s="636"/>
      <c r="N12" s="521"/>
      <c r="O12" s="521"/>
      <c r="P12" s="929" t="s">
        <v>898</v>
      </c>
      <c r="Q12" s="930" t="s">
        <v>899</v>
      </c>
      <c r="R12" s="521"/>
      <c r="S12" s="521"/>
      <c r="T12" s="934" t="s">
        <v>902</v>
      </c>
      <c r="U12" s="936" t="s">
        <v>854</v>
      </c>
      <c r="V12" s="521"/>
      <c r="W12" s="544" t="s">
        <v>145</v>
      </c>
      <c r="X12" s="938" t="s">
        <v>904</v>
      </c>
      <c r="Y12" s="682" t="s">
        <v>905</v>
      </c>
      <c r="Z12" s="941" t="s">
        <v>906</v>
      </c>
      <c r="AA12" s="944" t="s">
        <v>907</v>
      </c>
      <c r="AB12" s="947" t="s">
        <v>859</v>
      </c>
      <c r="AC12" s="521"/>
      <c r="AD12" s="948" t="s">
        <v>909</v>
      </c>
      <c r="AE12" s="949" t="s">
        <v>910</v>
      </c>
      <c r="AF12" s="950" t="s">
        <v>911</v>
      </c>
      <c r="AG12" s="952" t="s">
        <v>912</v>
      </c>
      <c r="AH12" s="957" t="s">
        <v>913</v>
      </c>
      <c r="AI12" s="647"/>
      <c r="AJ12" s="958" t="s">
        <v>914</v>
      </c>
      <c r="AK12" s="960" t="s">
        <v>915</v>
      </c>
      <c r="AL12" s="964" t="s">
        <v>916</v>
      </c>
      <c r="AM12" s="968" t="s">
        <v>917</v>
      </c>
      <c r="AN12" s="972" t="s">
        <v>918</v>
      </c>
      <c r="AO12" s="973" t="s">
        <v>919</v>
      </c>
      <c r="AP12" s="974" t="s">
        <v>920</v>
      </c>
      <c r="AQ12" s="976" t="s">
        <v>921</v>
      </c>
      <c r="AR12" s="963" t="s">
        <v>980</v>
      </c>
      <c r="AS12" s="983" t="s">
        <v>981</v>
      </c>
      <c r="AT12" s="521"/>
      <c r="AU12" s="519"/>
      <c r="AV12" s="519"/>
      <c r="AW12" s="521"/>
      <c r="AX12" s="1418"/>
    </row>
    <row r="13" spans="1:50" x14ac:dyDescent="0.35">
      <c r="A13" s="617" t="s">
        <v>236</v>
      </c>
      <c r="B13" s="35">
        <v>24</v>
      </c>
      <c r="C13" s="35" t="s">
        <v>982</v>
      </c>
      <c r="D13" s="35" t="s">
        <v>983</v>
      </c>
      <c r="E13" s="36" t="s">
        <v>984</v>
      </c>
      <c r="F13" s="35"/>
      <c r="G13" s="57" t="s">
        <v>985</v>
      </c>
      <c r="H13" s="57" t="s">
        <v>986</v>
      </c>
      <c r="I13" s="56" t="s">
        <v>987</v>
      </c>
      <c r="J13" s="59" t="s">
        <v>506</v>
      </c>
      <c r="K13" s="57"/>
      <c r="L13" s="184"/>
      <c r="M13" s="636"/>
      <c r="N13" s="1191" t="s">
        <v>896</v>
      </c>
      <c r="O13" s="521" t="s">
        <v>988</v>
      </c>
      <c r="P13" s="929" t="s">
        <v>898</v>
      </c>
      <c r="Q13" s="930" t="s">
        <v>899</v>
      </c>
      <c r="R13" s="521"/>
      <c r="S13" s="521"/>
      <c r="T13" s="521"/>
      <c r="U13" s="521"/>
      <c r="V13" s="521"/>
      <c r="W13" s="544" t="s">
        <v>145</v>
      </c>
      <c r="X13" s="938" t="s">
        <v>904</v>
      </c>
      <c r="Y13" s="682" t="s">
        <v>905</v>
      </c>
      <c r="Z13" s="941" t="s">
        <v>906</v>
      </c>
      <c r="AA13" s="944" t="s">
        <v>907</v>
      </c>
      <c r="AB13" s="947" t="s">
        <v>859</v>
      </c>
      <c r="AC13" s="521"/>
      <c r="AD13" s="948" t="s">
        <v>909</v>
      </c>
      <c r="AE13" s="949" t="s">
        <v>910</v>
      </c>
      <c r="AF13" s="950" t="s">
        <v>911</v>
      </c>
      <c r="AG13" s="952" t="s">
        <v>912</v>
      </c>
      <c r="AH13" s="957" t="s">
        <v>913</v>
      </c>
      <c r="AI13" s="647"/>
      <c r="AJ13" s="519"/>
      <c r="AK13" s="960" t="s">
        <v>915</v>
      </c>
      <c r="AL13" s="964" t="s">
        <v>916</v>
      </c>
      <c r="AM13" s="968" t="s">
        <v>917</v>
      </c>
      <c r="AN13" s="972" t="s">
        <v>918</v>
      </c>
      <c r="AO13" s="973" t="s">
        <v>919</v>
      </c>
      <c r="AP13" s="974" t="s">
        <v>920</v>
      </c>
      <c r="AQ13" s="976" t="s">
        <v>921</v>
      </c>
      <c r="AR13" s="963" t="s">
        <v>980</v>
      </c>
      <c r="AS13" s="983" t="s">
        <v>981</v>
      </c>
      <c r="AT13" s="521"/>
      <c r="AU13" s="519"/>
      <c r="AV13" s="519"/>
      <c r="AW13" s="521"/>
      <c r="AX13" s="1418"/>
    </row>
    <row r="14" spans="1:50" x14ac:dyDescent="0.35">
      <c r="A14" s="617" t="s">
        <v>243</v>
      </c>
      <c r="B14" s="33">
        <v>5</v>
      </c>
      <c r="C14" s="33" t="s">
        <v>989</v>
      </c>
      <c r="D14" s="33" t="s">
        <v>990</v>
      </c>
      <c r="E14" s="34" t="s">
        <v>991</v>
      </c>
      <c r="F14" s="33">
        <v>2</v>
      </c>
      <c r="G14" s="57" t="s">
        <v>992</v>
      </c>
      <c r="H14" s="57" t="s">
        <v>993</v>
      </c>
      <c r="I14" s="56" t="s">
        <v>994</v>
      </c>
      <c r="J14" s="59" t="s">
        <v>506</v>
      </c>
      <c r="K14" s="57"/>
      <c r="L14" s="183"/>
      <c r="M14" s="636"/>
      <c r="N14" s="521"/>
      <c r="O14" s="521"/>
      <c r="P14" s="929" t="s">
        <v>898</v>
      </c>
      <c r="Q14" s="930" t="s">
        <v>899</v>
      </c>
      <c r="R14" s="932" t="s">
        <v>995</v>
      </c>
      <c r="S14" s="933" t="s">
        <v>996</v>
      </c>
      <c r="T14" s="934" t="s">
        <v>902</v>
      </c>
      <c r="U14" s="936" t="s">
        <v>854</v>
      </c>
      <c r="V14" s="1075" t="s">
        <v>903</v>
      </c>
      <c r="W14" s="544" t="s">
        <v>145</v>
      </c>
      <c r="X14" s="938" t="s">
        <v>904</v>
      </c>
      <c r="Y14" s="682" t="s">
        <v>905</v>
      </c>
      <c r="Z14" s="941" t="s">
        <v>906</v>
      </c>
      <c r="AA14" s="944" t="s">
        <v>907</v>
      </c>
      <c r="AB14" s="947" t="s">
        <v>859</v>
      </c>
      <c r="AC14" s="521"/>
      <c r="AD14" s="948" t="s">
        <v>909</v>
      </c>
      <c r="AE14" s="949" t="s">
        <v>910</v>
      </c>
      <c r="AF14" s="950" t="s">
        <v>911</v>
      </c>
      <c r="AG14" s="952" t="s">
        <v>912</v>
      </c>
      <c r="AH14" s="957" t="s">
        <v>913</v>
      </c>
      <c r="AI14" s="647"/>
      <c r="AJ14" s="519"/>
      <c r="AK14" s="519"/>
      <c r="AL14" s="964" t="s">
        <v>997</v>
      </c>
      <c r="AM14" s="968" t="s">
        <v>917</v>
      </c>
      <c r="AN14" s="972" t="s">
        <v>918</v>
      </c>
      <c r="AO14" s="973" t="s">
        <v>919</v>
      </c>
      <c r="AP14" s="974" t="s">
        <v>920</v>
      </c>
      <c r="AQ14" s="976" t="s">
        <v>921</v>
      </c>
      <c r="AR14" s="977" t="s">
        <v>922</v>
      </c>
      <c r="AS14" s="979" t="s">
        <v>923</v>
      </c>
      <c r="AT14" s="519"/>
      <c r="AU14" s="986" t="s">
        <v>925</v>
      </c>
      <c r="AV14" s="984" t="s">
        <v>926</v>
      </c>
      <c r="AW14" s="988" t="s">
        <v>927</v>
      </c>
      <c r="AX14" s="1418"/>
    </row>
    <row r="15" spans="1:50" x14ac:dyDescent="0.35">
      <c r="A15" s="617" t="s">
        <v>250</v>
      </c>
      <c r="B15" s="33">
        <v>99620</v>
      </c>
      <c r="C15" s="33" t="s">
        <v>998</v>
      </c>
      <c r="D15" s="33" t="s">
        <v>999</v>
      </c>
      <c r="E15" s="33" t="s">
        <v>1000</v>
      </c>
      <c r="F15" s="33">
        <v>2</v>
      </c>
      <c r="G15" s="54" t="s">
        <v>314</v>
      </c>
      <c r="H15" s="57" t="s">
        <v>1001</v>
      </c>
      <c r="I15" s="56" t="s">
        <v>1002</v>
      </c>
      <c r="J15" s="59" t="s">
        <v>506</v>
      </c>
      <c r="K15" s="57"/>
      <c r="L15" s="183"/>
      <c r="M15" s="636"/>
      <c r="N15" s="521"/>
      <c r="O15" s="521"/>
      <c r="P15" s="521"/>
      <c r="Q15" s="521"/>
      <c r="R15" s="521"/>
      <c r="S15" s="521" t="s">
        <v>300</v>
      </c>
      <c r="T15" s="934" t="s">
        <v>902</v>
      </c>
      <c r="U15" s="936" t="s">
        <v>854</v>
      </c>
      <c r="V15" s="1075" t="s">
        <v>903</v>
      </c>
      <c r="W15" s="544" t="s">
        <v>145</v>
      </c>
      <c r="X15" s="938" t="s">
        <v>904</v>
      </c>
      <c r="Y15" s="940" t="s">
        <v>905</v>
      </c>
      <c r="Z15" s="521" t="s">
        <v>300</v>
      </c>
      <c r="AA15" s="521"/>
      <c r="AB15" s="521"/>
      <c r="AC15" s="521"/>
      <c r="AD15" s="948" t="s">
        <v>1003</v>
      </c>
      <c r="AE15" s="518"/>
      <c r="AF15" s="518"/>
      <c r="AG15" s="952" t="s">
        <v>912</v>
      </c>
      <c r="AH15" s="957" t="s">
        <v>913</v>
      </c>
      <c r="AI15" s="647"/>
      <c r="AJ15" s="519"/>
      <c r="AK15" s="519"/>
      <c r="AL15" s="551"/>
      <c r="AM15" s="519"/>
      <c r="AN15" s="972" t="s">
        <v>918</v>
      </c>
      <c r="AO15" s="973" t="s">
        <v>919</v>
      </c>
      <c r="AP15" s="974" t="s">
        <v>920</v>
      </c>
      <c r="AQ15" s="519"/>
      <c r="AR15" s="519"/>
      <c r="AS15" s="519"/>
      <c r="AT15" s="519"/>
      <c r="AU15" s="519"/>
      <c r="AV15" s="519"/>
      <c r="AW15" s="519"/>
      <c r="AX15" s="1418"/>
    </row>
    <row r="16" spans="1:50" x14ac:dyDescent="0.35">
      <c r="A16" s="617" t="s">
        <v>255</v>
      </c>
      <c r="B16" s="33">
        <v>6</v>
      </c>
      <c r="C16" s="33" t="s">
        <v>1004</v>
      </c>
      <c r="D16" s="33" t="s">
        <v>1005</v>
      </c>
      <c r="E16" s="33" t="s">
        <v>1006</v>
      </c>
      <c r="F16" s="33">
        <v>2</v>
      </c>
      <c r="G16" s="57" t="s">
        <v>1007</v>
      </c>
      <c r="H16" s="57" t="s">
        <v>1008</v>
      </c>
      <c r="I16" s="56" t="s">
        <v>1009</v>
      </c>
      <c r="J16" s="59" t="s">
        <v>506</v>
      </c>
      <c r="K16" s="57"/>
      <c r="L16" s="183"/>
      <c r="M16" s="636"/>
      <c r="N16" s="1191" t="s">
        <v>896</v>
      </c>
      <c r="O16" s="521" t="s">
        <v>897</v>
      </c>
      <c r="P16" s="929" t="s">
        <v>898</v>
      </c>
      <c r="Q16" s="930" t="s">
        <v>899</v>
      </c>
      <c r="R16" s="932" t="s">
        <v>1010</v>
      </c>
      <c r="S16" s="933" t="s">
        <v>1011</v>
      </c>
      <c r="T16" s="934" t="s">
        <v>902</v>
      </c>
      <c r="U16" s="936" t="s">
        <v>854</v>
      </c>
      <c r="V16" s="1075" t="s">
        <v>903</v>
      </c>
      <c r="W16" s="544" t="s">
        <v>145</v>
      </c>
      <c r="X16" s="938" t="s">
        <v>904</v>
      </c>
      <c r="Y16" s="682" t="s">
        <v>905</v>
      </c>
      <c r="Z16" s="941" t="s">
        <v>906</v>
      </c>
      <c r="AA16" s="944" t="s">
        <v>907</v>
      </c>
      <c r="AB16" s="947" t="s">
        <v>859</v>
      </c>
      <c r="AC16" s="521"/>
      <c r="AD16" s="948" t="s">
        <v>909</v>
      </c>
      <c r="AE16" s="949" t="s">
        <v>910</v>
      </c>
      <c r="AF16" s="950" t="s">
        <v>911</v>
      </c>
      <c r="AG16" s="952" t="s">
        <v>912</v>
      </c>
      <c r="AH16" s="957" t="s">
        <v>913</v>
      </c>
      <c r="AI16" s="647"/>
      <c r="AJ16" s="519"/>
      <c r="AK16" s="519"/>
      <c r="AL16" s="964" t="s">
        <v>997</v>
      </c>
      <c r="AM16" s="968" t="s">
        <v>917</v>
      </c>
      <c r="AN16" s="972" t="s">
        <v>918</v>
      </c>
      <c r="AO16" s="973" t="s">
        <v>919</v>
      </c>
      <c r="AP16" s="974" t="s">
        <v>920</v>
      </c>
      <c r="AQ16" s="976" t="s">
        <v>921</v>
      </c>
      <c r="AR16" s="977" t="s">
        <v>922</v>
      </c>
      <c r="AS16" s="979" t="s">
        <v>923</v>
      </c>
      <c r="AT16" s="982" t="s">
        <v>924</v>
      </c>
      <c r="AU16" s="986" t="s">
        <v>925</v>
      </c>
      <c r="AV16" s="984" t="s">
        <v>926</v>
      </c>
      <c r="AW16" s="988" t="s">
        <v>927</v>
      </c>
      <c r="AX16" s="1418"/>
    </row>
    <row r="17" spans="1:49" x14ac:dyDescent="0.35">
      <c r="A17" s="617" t="s">
        <v>262</v>
      </c>
      <c r="B17" s="33">
        <v>10</v>
      </c>
      <c r="C17" s="33" t="s">
        <v>1012</v>
      </c>
      <c r="D17" s="33" t="s">
        <v>1013</v>
      </c>
      <c r="E17" s="34" t="s">
        <v>1014</v>
      </c>
      <c r="F17" s="33">
        <v>2</v>
      </c>
      <c r="G17" s="56" t="s">
        <v>1015</v>
      </c>
      <c r="H17" s="56" t="s">
        <v>1016</v>
      </c>
      <c r="I17" s="56" t="s">
        <v>1017</v>
      </c>
      <c r="J17" s="59" t="s">
        <v>506</v>
      </c>
      <c r="K17" s="56"/>
      <c r="L17" s="183"/>
      <c r="M17" s="635"/>
      <c r="N17" s="1191" t="s">
        <v>896</v>
      </c>
      <c r="O17" s="521" t="s">
        <v>897</v>
      </c>
      <c r="P17" s="929" t="s">
        <v>898</v>
      </c>
      <c r="Q17" s="930" t="s">
        <v>899</v>
      </c>
      <c r="R17" s="521"/>
      <c r="S17" s="933" t="s">
        <v>1018</v>
      </c>
      <c r="T17" s="934" t="s">
        <v>902</v>
      </c>
      <c r="U17" s="936" t="s">
        <v>854</v>
      </c>
      <c r="V17" s="1075" t="s">
        <v>903</v>
      </c>
      <c r="W17" s="544" t="s">
        <v>145</v>
      </c>
      <c r="X17" s="938" t="s">
        <v>904</v>
      </c>
      <c r="Y17" s="682" t="s">
        <v>905</v>
      </c>
      <c r="Z17" s="941" t="s">
        <v>906</v>
      </c>
      <c r="AA17" s="944" t="s">
        <v>907</v>
      </c>
      <c r="AB17" s="947" t="s">
        <v>859</v>
      </c>
      <c r="AC17" s="521"/>
      <c r="AD17" s="948" t="s">
        <v>909</v>
      </c>
      <c r="AE17" s="949" t="s">
        <v>910</v>
      </c>
      <c r="AF17" s="950" t="s">
        <v>911</v>
      </c>
      <c r="AG17" s="952" t="s">
        <v>912</v>
      </c>
      <c r="AH17" s="957" t="s">
        <v>913</v>
      </c>
      <c r="AI17" s="647"/>
      <c r="AJ17" s="519"/>
      <c r="AK17" s="519"/>
      <c r="AL17" s="964" t="s">
        <v>997</v>
      </c>
      <c r="AM17" s="968" t="s">
        <v>917</v>
      </c>
      <c r="AN17" s="972" t="s">
        <v>918</v>
      </c>
      <c r="AO17" s="973" t="s">
        <v>919</v>
      </c>
      <c r="AP17" s="974" t="s">
        <v>920</v>
      </c>
      <c r="AQ17" s="976" t="s">
        <v>921</v>
      </c>
      <c r="AR17" s="977" t="s">
        <v>922</v>
      </c>
      <c r="AS17" s="979" t="s">
        <v>923</v>
      </c>
      <c r="AT17" s="519"/>
      <c r="AU17" s="986" t="s">
        <v>925</v>
      </c>
      <c r="AV17" s="984" t="s">
        <v>926</v>
      </c>
      <c r="AW17" s="988" t="s">
        <v>927</v>
      </c>
    </row>
    <row r="18" spans="1:49" s="675" customFormat="1" x14ac:dyDescent="0.35">
      <c r="A18" s="617" t="s">
        <v>268</v>
      </c>
      <c r="B18" s="33" t="s">
        <v>1019</v>
      </c>
      <c r="C18" s="33" t="s">
        <v>1020</v>
      </c>
      <c r="D18" s="33" t="s">
        <v>1021</v>
      </c>
      <c r="E18" s="34" t="s">
        <v>1022</v>
      </c>
      <c r="F18" s="33">
        <v>2</v>
      </c>
      <c r="G18" s="56" t="s">
        <v>1023</v>
      </c>
      <c r="H18" s="56" t="s">
        <v>1024</v>
      </c>
      <c r="I18" s="56" t="s">
        <v>1025</v>
      </c>
      <c r="J18" s="59" t="s">
        <v>506</v>
      </c>
      <c r="K18" s="56"/>
      <c r="L18" s="183"/>
      <c r="M18" s="635"/>
      <c r="N18" s="1191" t="s">
        <v>896</v>
      </c>
      <c r="O18" s="521" t="s">
        <v>897</v>
      </c>
      <c r="P18" s="929" t="s">
        <v>898</v>
      </c>
      <c r="Q18" s="930" t="s">
        <v>899</v>
      </c>
      <c r="R18" s="932" t="s">
        <v>1026</v>
      </c>
      <c r="S18" s="933" t="s">
        <v>1027</v>
      </c>
      <c r="T18" s="934" t="s">
        <v>902</v>
      </c>
      <c r="U18" s="1078" t="s">
        <v>1028</v>
      </c>
      <c r="V18" s="521"/>
      <c r="W18" s="544" t="s">
        <v>145</v>
      </c>
      <c r="X18" s="938" t="s">
        <v>904</v>
      </c>
      <c r="Y18" s="682" t="s">
        <v>905</v>
      </c>
      <c r="Z18" s="941" t="s">
        <v>906</v>
      </c>
      <c r="AA18" s="944" t="s">
        <v>1029</v>
      </c>
      <c r="AB18" s="947" t="s">
        <v>859</v>
      </c>
      <c r="AC18" s="521"/>
      <c r="AD18" s="948" t="s">
        <v>909</v>
      </c>
      <c r="AE18" s="949" t="s">
        <v>910</v>
      </c>
      <c r="AF18" s="950" t="s">
        <v>911</v>
      </c>
      <c r="AG18" s="952" t="s">
        <v>1030</v>
      </c>
      <c r="AH18" s="957" t="s">
        <v>1031</v>
      </c>
      <c r="AI18" s="647"/>
      <c r="AJ18" s="519"/>
      <c r="AK18" s="519"/>
      <c r="AL18" s="964" t="s">
        <v>1032</v>
      </c>
      <c r="AM18" s="968" t="s">
        <v>917</v>
      </c>
      <c r="AN18" s="972" t="s">
        <v>918</v>
      </c>
      <c r="AO18" s="973" t="s">
        <v>919</v>
      </c>
      <c r="AP18" s="974" t="s">
        <v>920</v>
      </c>
      <c r="AQ18" s="976" t="s">
        <v>921</v>
      </c>
      <c r="AR18" s="519" t="s">
        <v>1033</v>
      </c>
      <c r="AS18" s="519" t="s">
        <v>1034</v>
      </c>
      <c r="AT18" s="519" t="s">
        <v>1035</v>
      </c>
      <c r="AU18" s="519"/>
      <c r="AV18" s="519"/>
      <c r="AW18" s="519"/>
    </row>
    <row r="19" spans="1:49" x14ac:dyDescent="0.35">
      <c r="A19" s="617" t="s">
        <v>278</v>
      </c>
      <c r="B19" s="33">
        <v>5495</v>
      </c>
      <c r="C19" s="33" t="s">
        <v>1036</v>
      </c>
      <c r="D19" s="33" t="s">
        <v>1037</v>
      </c>
      <c r="E19" s="33" t="s">
        <v>1038</v>
      </c>
      <c r="F19" s="33">
        <v>2</v>
      </c>
      <c r="G19" s="57" t="s">
        <v>1039</v>
      </c>
      <c r="H19" s="57" t="s">
        <v>1040</v>
      </c>
      <c r="I19" s="56" t="s">
        <v>1041</v>
      </c>
      <c r="J19" s="59" t="s">
        <v>506</v>
      </c>
      <c r="K19" s="57"/>
      <c r="L19" s="183" t="s">
        <v>1042</v>
      </c>
      <c r="M19" s="636"/>
      <c r="N19" s="1191" t="s">
        <v>896</v>
      </c>
      <c r="O19" s="521" t="s">
        <v>897</v>
      </c>
      <c r="P19" s="929" t="s">
        <v>898</v>
      </c>
      <c r="Q19" s="930" t="s">
        <v>899</v>
      </c>
      <c r="R19" s="932" t="s">
        <v>1010</v>
      </c>
      <c r="S19" s="933" t="s">
        <v>1018</v>
      </c>
      <c r="T19" s="934" t="s">
        <v>902</v>
      </c>
      <c r="U19" s="1078" t="s">
        <v>1028</v>
      </c>
      <c r="V19" s="521"/>
      <c r="W19" s="544" t="s">
        <v>145</v>
      </c>
      <c r="X19" s="521" t="s">
        <v>300</v>
      </c>
      <c r="Y19" s="521"/>
      <c r="Z19" s="521"/>
      <c r="AA19" s="521"/>
      <c r="AB19" s="521"/>
      <c r="AC19" s="521"/>
      <c r="AD19" s="948" t="s">
        <v>909</v>
      </c>
      <c r="AE19" s="949" t="s">
        <v>910</v>
      </c>
      <c r="AF19" s="950" t="s">
        <v>1043</v>
      </c>
      <c r="AG19" s="952" t="s">
        <v>912</v>
      </c>
      <c r="AH19" s="957" t="s">
        <v>913</v>
      </c>
      <c r="AI19" s="647"/>
      <c r="AJ19" s="519"/>
      <c r="AK19" s="519"/>
      <c r="AL19" s="964" t="s">
        <v>1032</v>
      </c>
      <c r="AM19" s="968" t="s">
        <v>917</v>
      </c>
      <c r="AN19" s="972" t="s">
        <v>918</v>
      </c>
      <c r="AO19" s="973" t="s">
        <v>919</v>
      </c>
      <c r="AP19" s="974" t="s">
        <v>920</v>
      </c>
      <c r="AQ19" s="976" t="s">
        <v>921</v>
      </c>
      <c r="AR19" s="519"/>
      <c r="AS19" s="519"/>
      <c r="AT19" s="519"/>
      <c r="AU19" s="519"/>
      <c r="AV19" s="519"/>
      <c r="AW19" s="519"/>
    </row>
    <row r="20" spans="1:49" s="1269" customFormat="1" x14ac:dyDescent="0.35">
      <c r="A20" s="617" t="s">
        <v>287</v>
      </c>
      <c r="B20" s="33">
        <v>2</v>
      </c>
      <c r="C20" s="33" t="s">
        <v>1044</v>
      </c>
      <c r="D20" s="33" t="s">
        <v>1045</v>
      </c>
      <c r="E20" s="33" t="s">
        <v>1046</v>
      </c>
      <c r="F20" s="33">
        <v>2</v>
      </c>
      <c r="G20" s="57" t="s">
        <v>1047</v>
      </c>
      <c r="H20" s="57" t="s">
        <v>1048</v>
      </c>
      <c r="I20" s="56" t="s">
        <v>1049</v>
      </c>
      <c r="J20" s="59" t="s">
        <v>506</v>
      </c>
      <c r="K20" s="57"/>
      <c r="L20" s="183"/>
      <c r="M20" s="636"/>
      <c r="N20" s="521"/>
      <c r="O20" s="521"/>
      <c r="P20" s="521" t="s">
        <v>1050</v>
      </c>
      <c r="Q20" s="521" t="s">
        <v>1051</v>
      </c>
      <c r="R20" s="521" t="s">
        <v>1052</v>
      </c>
      <c r="S20" s="933" t="s">
        <v>1027</v>
      </c>
      <c r="T20" s="934" t="s">
        <v>902</v>
      </c>
      <c r="U20" s="1078" t="s">
        <v>1028</v>
      </c>
      <c r="V20" s="521"/>
      <c r="W20" s="544" t="s">
        <v>145</v>
      </c>
      <c r="X20" s="938" t="s">
        <v>904</v>
      </c>
      <c r="Y20" s="682" t="s">
        <v>905</v>
      </c>
      <c r="Z20" s="941" t="s">
        <v>906</v>
      </c>
      <c r="AA20" s="944" t="s">
        <v>1029</v>
      </c>
      <c r="AB20" s="947" t="s">
        <v>859</v>
      </c>
      <c r="AC20" s="521"/>
      <c r="AD20" s="948" t="s">
        <v>909</v>
      </c>
      <c r="AE20" s="949" t="s">
        <v>910</v>
      </c>
      <c r="AF20" s="950" t="s">
        <v>911</v>
      </c>
      <c r="AG20" s="954" t="s">
        <v>1030</v>
      </c>
      <c r="AH20" s="955" t="s">
        <v>913</v>
      </c>
      <c r="AI20" s="647"/>
      <c r="AJ20" s="958" t="s">
        <v>914</v>
      </c>
      <c r="AK20" s="960" t="s">
        <v>915</v>
      </c>
      <c r="AL20" s="964" t="s">
        <v>1032</v>
      </c>
      <c r="AM20" s="968" t="s">
        <v>917</v>
      </c>
      <c r="AN20" s="972" t="s">
        <v>918</v>
      </c>
      <c r="AO20" s="973" t="s">
        <v>919</v>
      </c>
      <c r="AP20" s="975" t="s">
        <v>920</v>
      </c>
      <c r="AQ20" s="1335" t="s">
        <v>921</v>
      </c>
      <c r="AR20" s="1336" t="s">
        <v>922</v>
      </c>
      <c r="AS20" s="1337" t="s">
        <v>923</v>
      </c>
      <c r="AT20" s="1338" t="s">
        <v>924</v>
      </c>
      <c r="AU20" s="987" t="s">
        <v>925</v>
      </c>
      <c r="AV20" s="985" t="s">
        <v>926</v>
      </c>
      <c r="AW20" s="1030" t="s">
        <v>927</v>
      </c>
    </row>
    <row r="21" spans="1:49" x14ac:dyDescent="0.35">
      <c r="A21" s="633" t="s">
        <v>287</v>
      </c>
      <c r="B21" s="35">
        <v>11199</v>
      </c>
      <c r="C21" s="35" t="s">
        <v>1053</v>
      </c>
      <c r="D21" s="35" t="s">
        <v>1054</v>
      </c>
      <c r="E21" s="33" t="s">
        <v>1055</v>
      </c>
      <c r="F21" s="35">
        <v>2</v>
      </c>
      <c r="G21" s="54" t="s">
        <v>1056</v>
      </c>
      <c r="H21" s="57" t="s">
        <v>1057</v>
      </c>
      <c r="I21" s="56" t="s">
        <v>1058</v>
      </c>
      <c r="J21" s="59" t="s">
        <v>506</v>
      </c>
      <c r="K21" s="57"/>
      <c r="L21" s="183" t="s">
        <v>1059</v>
      </c>
      <c r="M21" s="636"/>
      <c r="N21" s="521"/>
      <c r="O21" s="521"/>
      <c r="P21" s="521"/>
      <c r="Q21" s="521"/>
      <c r="R21" s="521"/>
      <c r="S21" s="521"/>
      <c r="T21" s="521"/>
      <c r="U21" s="643" t="s">
        <v>1060</v>
      </c>
      <c r="V21" s="521"/>
      <c r="W21" s="544" t="s">
        <v>145</v>
      </c>
      <c r="X21" s="643" t="s">
        <v>1060</v>
      </c>
      <c r="Y21" s="521"/>
      <c r="Z21" s="521"/>
      <c r="AA21" s="463"/>
      <c r="AB21" s="521"/>
      <c r="AC21" s="521"/>
      <c r="AD21" s="948" t="s">
        <v>909</v>
      </c>
      <c r="AE21" s="949" t="s">
        <v>1061</v>
      </c>
      <c r="AF21" s="518"/>
      <c r="AG21" s="956" t="s">
        <v>913</v>
      </c>
      <c r="AH21" s="953" t="s">
        <v>1030</v>
      </c>
      <c r="AI21" s="647"/>
      <c r="AJ21" s="975" t="s">
        <v>1062</v>
      </c>
      <c r="AK21" s="519"/>
      <c r="AL21" s="964" t="s">
        <v>1063</v>
      </c>
      <c r="AM21" s="519"/>
      <c r="AN21" s="972" t="s">
        <v>918</v>
      </c>
      <c r="AO21" s="973" t="s">
        <v>1064</v>
      </c>
      <c r="AP21" s="519"/>
      <c r="AQ21" s="518"/>
      <c r="AR21" s="518"/>
      <c r="AS21" s="1192" t="s">
        <v>1065</v>
      </c>
      <c r="AT21" s="519" t="s">
        <v>1066</v>
      </c>
      <c r="AU21" s="644"/>
      <c r="AV21" s="985" t="s">
        <v>1067</v>
      </c>
      <c r="AW21" s="1030" t="s">
        <v>927</v>
      </c>
    </row>
    <row r="22" spans="1:49" x14ac:dyDescent="0.35">
      <c r="A22" s="617" t="s">
        <v>301</v>
      </c>
      <c r="B22" s="33">
        <v>1</v>
      </c>
      <c r="C22" s="33" t="s">
        <v>1068</v>
      </c>
      <c r="D22" s="33" t="s">
        <v>1069</v>
      </c>
      <c r="E22" s="34" t="s">
        <v>1070</v>
      </c>
      <c r="F22" s="33">
        <v>2</v>
      </c>
      <c r="G22" s="27">
        <v>1</v>
      </c>
      <c r="H22" s="53" t="s">
        <v>1068</v>
      </c>
      <c r="I22" s="27" t="s">
        <v>1071</v>
      </c>
      <c r="J22" s="60" t="s">
        <v>1072</v>
      </c>
      <c r="K22" s="27">
        <v>3</v>
      </c>
      <c r="L22" s="183" t="s">
        <v>1073</v>
      </c>
      <c r="M22" s="511" t="s">
        <v>725</v>
      </c>
      <c r="N22" s="1191" t="s">
        <v>896</v>
      </c>
      <c r="O22" s="521" t="s">
        <v>683</v>
      </c>
      <c r="P22" s="929" t="s">
        <v>898</v>
      </c>
      <c r="Q22" s="930" t="s">
        <v>899</v>
      </c>
      <c r="R22" s="521"/>
      <c r="S22" s="933" t="s">
        <v>1074</v>
      </c>
      <c r="T22" s="934" t="s">
        <v>902</v>
      </c>
      <c r="U22" s="936" t="s">
        <v>854</v>
      </c>
      <c r="V22" s="521"/>
      <c r="W22" s="544" t="s">
        <v>145</v>
      </c>
      <c r="X22" s="938" t="s">
        <v>904</v>
      </c>
      <c r="Y22" s="682" t="s">
        <v>905</v>
      </c>
      <c r="Z22" s="941" t="s">
        <v>906</v>
      </c>
      <c r="AA22" s="944" t="s">
        <v>907</v>
      </c>
      <c r="AB22" s="947" t="s">
        <v>859</v>
      </c>
      <c r="AC22" s="518" t="s">
        <v>1075</v>
      </c>
      <c r="AD22" s="948" t="s">
        <v>909</v>
      </c>
      <c r="AE22" s="949" t="s">
        <v>910</v>
      </c>
      <c r="AF22" s="950" t="s">
        <v>1076</v>
      </c>
      <c r="AG22" s="954" t="s">
        <v>1030</v>
      </c>
      <c r="AH22" s="955" t="s">
        <v>913</v>
      </c>
      <c r="AI22" s="536" t="s">
        <v>147</v>
      </c>
      <c r="AJ22" s="959" t="s">
        <v>914</v>
      </c>
      <c r="AK22" s="961" t="s">
        <v>915</v>
      </c>
      <c r="AL22" s="1029" t="s">
        <v>916</v>
      </c>
      <c r="AM22" s="970" t="s">
        <v>917</v>
      </c>
      <c r="AN22" s="1196" t="s">
        <v>918</v>
      </c>
      <c r="AO22" s="1031" t="s">
        <v>919</v>
      </c>
      <c r="AP22" s="1032" t="s">
        <v>920</v>
      </c>
      <c r="AQ22" s="1033" t="s">
        <v>921</v>
      </c>
      <c r="AR22" s="1034" t="s">
        <v>922</v>
      </c>
      <c r="AS22" s="980" t="s">
        <v>923</v>
      </c>
      <c r="AT22" s="982" t="s">
        <v>924</v>
      </c>
      <c r="AU22" s="1035" t="s">
        <v>925</v>
      </c>
      <c r="AV22" s="984" t="s">
        <v>926</v>
      </c>
      <c r="AW22" s="1036" t="s">
        <v>927</v>
      </c>
    </row>
    <row r="23" spans="1:49" x14ac:dyDescent="0.35">
      <c r="A23" s="617" t="s">
        <v>310</v>
      </c>
      <c r="B23" s="502" t="s">
        <v>314</v>
      </c>
      <c r="C23" s="502" t="s">
        <v>1077</v>
      </c>
      <c r="D23" s="502" t="s">
        <v>1078</v>
      </c>
      <c r="E23" s="503" t="s">
        <v>1079</v>
      </c>
      <c r="F23" s="502"/>
      <c r="G23" s="53" t="s">
        <v>314</v>
      </c>
      <c r="H23" s="61" t="s">
        <v>1080</v>
      </c>
      <c r="I23" s="53" t="s">
        <v>1081</v>
      </c>
      <c r="J23" s="33" t="s">
        <v>279</v>
      </c>
      <c r="K23" s="53">
        <v>2</v>
      </c>
      <c r="L23" s="505"/>
      <c r="M23" s="625" t="s">
        <v>1082</v>
      </c>
      <c r="N23" s="1191" t="s">
        <v>896</v>
      </c>
      <c r="O23" s="521" t="s">
        <v>683</v>
      </c>
      <c r="P23" s="929" t="s">
        <v>898</v>
      </c>
      <c r="Q23" s="930" t="s">
        <v>899</v>
      </c>
      <c r="R23" s="1028" t="s">
        <v>1083</v>
      </c>
      <c r="S23" s="933" t="s">
        <v>996</v>
      </c>
      <c r="T23" s="934" t="s">
        <v>902</v>
      </c>
      <c r="U23" s="936" t="s">
        <v>854</v>
      </c>
      <c r="V23" s="521"/>
      <c r="W23" s="544" t="s">
        <v>145</v>
      </c>
      <c r="X23" s="938" t="s">
        <v>904</v>
      </c>
      <c r="Y23" s="682" t="s">
        <v>905</v>
      </c>
      <c r="Z23" s="941" t="s">
        <v>906</v>
      </c>
      <c r="AA23" s="944" t="s">
        <v>907</v>
      </c>
      <c r="AB23" s="947" t="s">
        <v>859</v>
      </c>
      <c r="AC23" s="521"/>
      <c r="AD23" s="518" t="s">
        <v>300</v>
      </c>
      <c r="AE23" s="518"/>
      <c r="AF23" s="950" t="s">
        <v>1076</v>
      </c>
      <c r="AG23" s="954" t="s">
        <v>1030</v>
      </c>
      <c r="AH23" s="955" t="s">
        <v>913</v>
      </c>
      <c r="AI23" s="536" t="s">
        <v>147</v>
      </c>
      <c r="AJ23" s="518" t="s">
        <v>300</v>
      </c>
      <c r="AK23" s="518"/>
      <c r="AL23" s="538"/>
      <c r="AM23" s="518"/>
      <c r="AN23" s="538"/>
      <c r="AO23" s="518"/>
      <c r="AP23" s="518"/>
      <c r="AQ23" s="481"/>
      <c r="AR23" s="481"/>
      <c r="AS23" s="518"/>
      <c r="AT23" s="518"/>
      <c r="AU23" s="518"/>
      <c r="AV23" s="518"/>
      <c r="AW23" s="518"/>
    </row>
    <row r="24" spans="1:49" x14ac:dyDescent="0.35">
      <c r="A24" s="617" t="s">
        <v>318</v>
      </c>
      <c r="B24" s="33" t="s">
        <v>1084</v>
      </c>
      <c r="C24" s="33" t="s">
        <v>1085</v>
      </c>
      <c r="D24" s="33" t="s">
        <v>1086</v>
      </c>
      <c r="E24" s="33" t="s">
        <v>1087</v>
      </c>
      <c r="F24" s="33">
        <v>3</v>
      </c>
      <c r="G24" s="23" t="s">
        <v>1084</v>
      </c>
      <c r="H24" s="27" t="s">
        <v>1085</v>
      </c>
      <c r="I24" s="27" t="s">
        <v>1088</v>
      </c>
      <c r="J24" s="62" t="s">
        <v>1089</v>
      </c>
      <c r="K24" s="27">
        <v>2</v>
      </c>
      <c r="L24" s="183" t="s">
        <v>1090</v>
      </c>
      <c r="M24" s="625" t="s">
        <v>1091</v>
      </c>
      <c r="N24" s="1191" t="s">
        <v>896</v>
      </c>
      <c r="O24" s="521" t="s">
        <v>683</v>
      </c>
      <c r="P24" s="929" t="s">
        <v>898</v>
      </c>
      <c r="Q24" s="930" t="s">
        <v>899</v>
      </c>
      <c r="R24" s="521"/>
      <c r="S24" s="933" t="s">
        <v>1092</v>
      </c>
      <c r="T24" s="934" t="s">
        <v>902</v>
      </c>
      <c r="U24" s="936" t="s">
        <v>854</v>
      </c>
      <c r="V24" s="521"/>
      <c r="W24" s="544" t="s">
        <v>145</v>
      </c>
      <c r="X24" s="938" t="s">
        <v>904</v>
      </c>
      <c r="Y24" s="682" t="s">
        <v>905</v>
      </c>
      <c r="Z24" s="941" t="s">
        <v>906</v>
      </c>
      <c r="AA24" s="944" t="s">
        <v>907</v>
      </c>
      <c r="AB24" s="947" t="s">
        <v>859</v>
      </c>
      <c r="AC24" s="521"/>
      <c r="AD24" s="948" t="s">
        <v>909</v>
      </c>
      <c r="AE24" s="949" t="s">
        <v>910</v>
      </c>
      <c r="AF24" s="950" t="s">
        <v>1076</v>
      </c>
      <c r="AG24" s="954" t="s">
        <v>1030</v>
      </c>
      <c r="AH24" s="955" t="s">
        <v>913</v>
      </c>
      <c r="AI24" s="536" t="s">
        <v>147</v>
      </c>
      <c r="AJ24" s="959" t="s">
        <v>914</v>
      </c>
      <c r="AK24" s="961" t="s">
        <v>915</v>
      </c>
      <c r="AL24" s="969" t="s">
        <v>917</v>
      </c>
      <c r="AM24" s="967" t="s">
        <v>916</v>
      </c>
      <c r="AN24" s="1196" t="s">
        <v>918</v>
      </c>
      <c r="AO24" s="973" t="s">
        <v>919</v>
      </c>
      <c r="AP24" s="974" t="s">
        <v>920</v>
      </c>
      <c r="AQ24" s="1033" t="s">
        <v>921</v>
      </c>
      <c r="AR24" s="977" t="s">
        <v>922</v>
      </c>
      <c r="AS24" s="519"/>
      <c r="AT24" s="519" t="s">
        <v>1093</v>
      </c>
      <c r="AU24" s="986" t="s">
        <v>925</v>
      </c>
      <c r="AV24" s="984" t="s">
        <v>926</v>
      </c>
      <c r="AW24" s="989" t="s">
        <v>927</v>
      </c>
    </row>
    <row r="25" spans="1:49" x14ac:dyDescent="0.35">
      <c r="A25" s="617" t="s">
        <v>327</v>
      </c>
      <c r="B25" s="33" t="s">
        <v>314</v>
      </c>
      <c r="C25" s="33" t="s">
        <v>1094</v>
      </c>
      <c r="D25" s="33" t="s">
        <v>1095</v>
      </c>
      <c r="E25" s="33">
        <v>102559961</v>
      </c>
      <c r="F25" s="33">
        <v>2</v>
      </c>
      <c r="G25" s="27" t="s">
        <v>314</v>
      </c>
      <c r="H25" s="53" t="s">
        <v>1094</v>
      </c>
      <c r="I25" s="53" t="s">
        <v>1096</v>
      </c>
      <c r="J25" s="27">
        <v>102570746</v>
      </c>
      <c r="K25" s="27">
        <v>2</v>
      </c>
      <c r="L25" s="183"/>
      <c r="M25" s="625" t="s">
        <v>1097</v>
      </c>
      <c r="N25" s="1191" t="s">
        <v>896</v>
      </c>
      <c r="O25" s="521" t="s">
        <v>933</v>
      </c>
      <c r="P25" s="929" t="s">
        <v>898</v>
      </c>
      <c r="Q25" s="930" t="s">
        <v>899</v>
      </c>
      <c r="R25" s="521"/>
      <c r="S25" s="933" t="s">
        <v>1018</v>
      </c>
      <c r="T25" s="934" t="s">
        <v>902</v>
      </c>
      <c r="U25" s="936" t="s">
        <v>854</v>
      </c>
      <c r="V25" s="521"/>
      <c r="W25" s="544" t="s">
        <v>145</v>
      </c>
      <c r="X25" s="938" t="s">
        <v>904</v>
      </c>
      <c r="Y25" s="682" t="s">
        <v>905</v>
      </c>
      <c r="Z25" s="941" t="s">
        <v>906</v>
      </c>
      <c r="AA25" s="944" t="s">
        <v>907</v>
      </c>
      <c r="AB25" s="947" t="s">
        <v>859</v>
      </c>
      <c r="AC25" s="521"/>
      <c r="AD25" s="948" t="s">
        <v>909</v>
      </c>
      <c r="AE25" s="949" t="s">
        <v>910</v>
      </c>
      <c r="AF25" s="950" t="s">
        <v>1076</v>
      </c>
      <c r="AG25" s="954" t="s">
        <v>1030</v>
      </c>
      <c r="AH25" s="955" t="s">
        <v>913</v>
      </c>
      <c r="AI25" s="536" t="s">
        <v>147</v>
      </c>
      <c r="AJ25" s="959" t="s">
        <v>914</v>
      </c>
      <c r="AK25" s="961" t="s">
        <v>915</v>
      </c>
      <c r="AL25" s="965" t="s">
        <v>916</v>
      </c>
      <c r="AM25" s="970" t="s">
        <v>917</v>
      </c>
      <c r="AN25" s="1196" t="s">
        <v>918</v>
      </c>
      <c r="AO25" s="973" t="s">
        <v>919</v>
      </c>
      <c r="AP25" s="974" t="s">
        <v>920</v>
      </c>
      <c r="AQ25" s="1033" t="s">
        <v>921</v>
      </c>
      <c r="AR25" s="977" t="s">
        <v>922</v>
      </c>
      <c r="AS25" s="980" t="s">
        <v>923</v>
      </c>
      <c r="AT25" s="518"/>
      <c r="AU25" s="986" t="s">
        <v>925</v>
      </c>
      <c r="AV25" s="984" t="s">
        <v>926</v>
      </c>
      <c r="AW25" s="989" t="s">
        <v>927</v>
      </c>
    </row>
    <row r="26" spans="1:49" x14ac:dyDescent="0.35">
      <c r="A26" s="617" t="s">
        <v>636</v>
      </c>
      <c r="B26" s="33">
        <v>5</v>
      </c>
      <c r="C26" s="33" t="s">
        <v>1098</v>
      </c>
      <c r="D26" s="33" t="s">
        <v>1099</v>
      </c>
      <c r="E26" s="33" t="s">
        <v>1100</v>
      </c>
      <c r="F26" s="33">
        <v>2</v>
      </c>
      <c r="G26" s="23">
        <v>5</v>
      </c>
      <c r="H26" s="28" t="s">
        <v>1098</v>
      </c>
      <c r="I26" s="28" t="s">
        <v>1101</v>
      </c>
      <c r="J26" s="28" t="s">
        <v>1102</v>
      </c>
      <c r="K26" s="23">
        <v>2</v>
      </c>
      <c r="L26" s="183"/>
      <c r="M26" s="127" t="s">
        <v>1103</v>
      </c>
      <c r="N26" s="521"/>
      <c r="O26" s="521"/>
      <c r="P26" s="929" t="s">
        <v>898</v>
      </c>
      <c r="Q26" s="930" t="s">
        <v>899</v>
      </c>
      <c r="R26" s="1028" t="s">
        <v>1083</v>
      </c>
      <c r="S26" s="933" t="s">
        <v>996</v>
      </c>
      <c r="T26" s="934" t="s">
        <v>902</v>
      </c>
      <c r="U26" s="936" t="s">
        <v>854</v>
      </c>
      <c r="V26" s="521"/>
      <c r="W26" s="544" t="s">
        <v>145</v>
      </c>
      <c r="X26" s="938" t="s">
        <v>904</v>
      </c>
      <c r="Y26" s="682" t="s">
        <v>905</v>
      </c>
      <c r="Z26" s="941" t="s">
        <v>906</v>
      </c>
      <c r="AA26" s="944" t="s">
        <v>907</v>
      </c>
      <c r="AB26" s="947" t="s">
        <v>859</v>
      </c>
      <c r="AC26" s="521" t="s">
        <v>1104</v>
      </c>
      <c r="AD26" s="948" t="s">
        <v>909</v>
      </c>
      <c r="AE26" s="949" t="s">
        <v>910</v>
      </c>
      <c r="AF26" s="950" t="s">
        <v>1076</v>
      </c>
      <c r="AG26" s="954" t="s">
        <v>1030</v>
      </c>
      <c r="AH26" s="955" t="s">
        <v>913</v>
      </c>
      <c r="AI26" s="536" t="s">
        <v>147</v>
      </c>
      <c r="AJ26" s="518"/>
      <c r="AK26" s="518"/>
      <c r="AL26" s="965" t="s">
        <v>916</v>
      </c>
      <c r="AM26" s="970" t="s">
        <v>917</v>
      </c>
      <c r="AN26" s="1196" t="s">
        <v>918</v>
      </c>
      <c r="AO26" s="973" t="s">
        <v>919</v>
      </c>
      <c r="AP26" s="974" t="s">
        <v>920</v>
      </c>
      <c r="AQ26" s="1033" t="s">
        <v>921</v>
      </c>
      <c r="AR26" s="977" t="s">
        <v>922</v>
      </c>
      <c r="AS26" s="980" t="s">
        <v>923</v>
      </c>
      <c r="AT26" s="518"/>
      <c r="AU26" s="986" t="s">
        <v>925</v>
      </c>
      <c r="AV26" s="984" t="s">
        <v>926</v>
      </c>
      <c r="AW26" s="989" t="s">
        <v>927</v>
      </c>
    </row>
    <row r="27" spans="1:49" ht="15" thickBot="1" x14ac:dyDescent="0.4">
      <c r="A27" s="617" t="s">
        <v>335</v>
      </c>
      <c r="B27" s="33" t="s">
        <v>1105</v>
      </c>
      <c r="C27" s="33" t="s">
        <v>1106</v>
      </c>
      <c r="D27" s="33" t="s">
        <v>1107</v>
      </c>
      <c r="E27" s="33" t="s">
        <v>1108</v>
      </c>
      <c r="F27" s="33">
        <v>2</v>
      </c>
      <c r="G27" s="27" t="s">
        <v>1109</v>
      </c>
      <c r="H27" s="27" t="s">
        <v>1110</v>
      </c>
      <c r="I27" s="27" t="s">
        <v>1111</v>
      </c>
      <c r="J27" s="27" t="s">
        <v>1112</v>
      </c>
      <c r="K27" s="27">
        <v>2</v>
      </c>
      <c r="L27" s="183"/>
      <c r="M27" s="625" t="s">
        <v>1113</v>
      </c>
      <c r="N27" s="521"/>
      <c r="O27" s="521"/>
      <c r="P27" s="929" t="s">
        <v>898</v>
      </c>
      <c r="Q27" s="931" t="s">
        <v>899</v>
      </c>
      <c r="R27" s="545"/>
      <c r="S27" s="545"/>
      <c r="T27" s="935" t="s">
        <v>902</v>
      </c>
      <c r="U27" s="937" t="s">
        <v>854</v>
      </c>
      <c r="V27" s="545"/>
      <c r="W27" s="544" t="s">
        <v>145</v>
      </c>
      <c r="X27" s="938" t="s">
        <v>904</v>
      </c>
      <c r="Y27" s="682" t="s">
        <v>905</v>
      </c>
      <c r="Z27" s="942" t="s">
        <v>906</v>
      </c>
      <c r="AA27" s="945" t="s">
        <v>907</v>
      </c>
      <c r="AB27" s="645" t="s">
        <v>1114</v>
      </c>
      <c r="AC27" s="521"/>
      <c r="AD27" s="948" t="s">
        <v>909</v>
      </c>
      <c r="AE27" s="949" t="s">
        <v>910</v>
      </c>
      <c r="AF27" s="950" t="s">
        <v>1076</v>
      </c>
      <c r="AG27" s="954" t="s">
        <v>1030</v>
      </c>
      <c r="AH27" s="955" t="s">
        <v>913</v>
      </c>
      <c r="AI27" s="536" t="s">
        <v>147</v>
      </c>
      <c r="AJ27" s="959" t="s">
        <v>914</v>
      </c>
      <c r="AK27" s="961" t="s">
        <v>915</v>
      </c>
      <c r="AL27" s="965" t="s">
        <v>1115</v>
      </c>
      <c r="AM27" s="970" t="s">
        <v>917</v>
      </c>
      <c r="AN27" s="1196" t="s">
        <v>918</v>
      </c>
      <c r="AO27" s="973" t="s">
        <v>919</v>
      </c>
      <c r="AP27" s="974" t="s">
        <v>920</v>
      </c>
      <c r="AQ27" s="1033" t="s">
        <v>921</v>
      </c>
      <c r="AR27" s="977" t="s">
        <v>922</v>
      </c>
      <c r="AS27" s="980" t="s">
        <v>923</v>
      </c>
      <c r="AT27" s="518" t="s">
        <v>1116</v>
      </c>
      <c r="AU27" s="519" t="s">
        <v>1117</v>
      </c>
      <c r="AV27" s="519" t="s">
        <v>1118</v>
      </c>
      <c r="AW27" s="549" t="s">
        <v>1119</v>
      </c>
    </row>
    <row r="28" spans="1:49" ht="15.5" thickTop="1" thickBot="1" x14ac:dyDescent="0.4">
      <c r="A28" s="617" t="s">
        <v>343</v>
      </c>
      <c r="B28" s="33">
        <v>3</v>
      </c>
      <c r="C28" s="33" t="s">
        <v>1120</v>
      </c>
      <c r="D28" s="33" t="s">
        <v>1121</v>
      </c>
      <c r="E28" s="33" t="s">
        <v>1122</v>
      </c>
      <c r="F28" s="33">
        <v>2</v>
      </c>
      <c r="G28" s="27">
        <v>3</v>
      </c>
      <c r="H28" s="27" t="s">
        <v>1120</v>
      </c>
      <c r="I28" s="27" t="s">
        <v>1123</v>
      </c>
      <c r="J28" s="27" t="s">
        <v>1124</v>
      </c>
      <c r="K28" s="27">
        <v>2</v>
      </c>
      <c r="L28" s="183" t="s">
        <v>1125</v>
      </c>
      <c r="M28" s="625" t="s">
        <v>1126</v>
      </c>
      <c r="N28" s="521"/>
      <c r="O28" s="521"/>
      <c r="P28" s="537"/>
      <c r="Q28" s="996" t="s">
        <v>1127</v>
      </c>
      <c r="R28" s="1009" t="s">
        <v>1128</v>
      </c>
      <c r="S28" s="997" t="s">
        <v>1129</v>
      </c>
      <c r="T28" s="997" t="s">
        <v>1130</v>
      </c>
      <c r="U28" s="997" t="s">
        <v>1131</v>
      </c>
      <c r="V28" s="1010" t="s">
        <v>1132</v>
      </c>
      <c r="W28" s="631" t="s">
        <v>1133</v>
      </c>
      <c r="X28" s="938" t="s">
        <v>904</v>
      </c>
      <c r="Y28" s="683" t="s">
        <v>905</v>
      </c>
      <c r="Z28" s="996" t="s">
        <v>1134</v>
      </c>
      <c r="AA28" s="997" t="s">
        <v>1135</v>
      </c>
      <c r="AB28" s="998" t="s">
        <v>1136</v>
      </c>
      <c r="AC28" s="539" t="s">
        <v>1137</v>
      </c>
      <c r="AD28" s="948" t="s">
        <v>909</v>
      </c>
      <c r="AE28" s="949" t="s">
        <v>910</v>
      </c>
      <c r="AF28" s="950" t="s">
        <v>1076</v>
      </c>
      <c r="AG28" s="954" t="s">
        <v>1030</v>
      </c>
      <c r="AH28" s="955" t="s">
        <v>913</v>
      </c>
      <c r="AI28" s="536" t="s">
        <v>147</v>
      </c>
      <c r="AJ28" s="959" t="s">
        <v>914</v>
      </c>
      <c r="AK28" s="961" t="s">
        <v>915</v>
      </c>
      <c r="AL28" s="966" t="s">
        <v>1115</v>
      </c>
      <c r="AM28" s="971" t="s">
        <v>917</v>
      </c>
      <c r="AN28" s="1197" t="s">
        <v>918</v>
      </c>
      <c r="AO28" s="1377" t="s">
        <v>919</v>
      </c>
      <c r="AP28" s="1378" t="s">
        <v>920</v>
      </c>
      <c r="AQ28" s="1379" t="s">
        <v>921</v>
      </c>
      <c r="AR28" s="1380" t="s">
        <v>922</v>
      </c>
      <c r="AS28" s="1194"/>
      <c r="AT28" s="1194" t="s">
        <v>1066</v>
      </c>
      <c r="AU28" s="1381" t="s">
        <v>925</v>
      </c>
      <c r="AV28" s="1382" t="s">
        <v>926</v>
      </c>
      <c r="AW28" s="1383" t="s">
        <v>927</v>
      </c>
    </row>
    <row r="29" spans="1:49" x14ac:dyDescent="0.35">
      <c r="A29" s="617" t="s">
        <v>431</v>
      </c>
      <c r="B29" s="33" t="s">
        <v>1138</v>
      </c>
      <c r="C29" s="33" t="s">
        <v>279</v>
      </c>
      <c r="D29" s="33" t="s">
        <v>1139</v>
      </c>
      <c r="E29" s="33" t="s">
        <v>1140</v>
      </c>
      <c r="F29" s="33">
        <v>2</v>
      </c>
      <c r="G29" s="53" t="s">
        <v>1141</v>
      </c>
      <c r="H29" s="53" t="s">
        <v>279</v>
      </c>
      <c r="I29" s="53" t="s">
        <v>1142</v>
      </c>
      <c r="J29" s="53" t="s">
        <v>1143</v>
      </c>
      <c r="K29" s="27">
        <v>3</v>
      </c>
      <c r="L29" s="679" t="s">
        <v>1144</v>
      </c>
      <c r="M29" s="625" t="s">
        <v>1145</v>
      </c>
      <c r="N29" s="521"/>
      <c r="O29" s="521"/>
      <c r="P29" s="537"/>
      <c r="Q29" s="626"/>
      <c r="R29" s="552" t="s">
        <v>1146</v>
      </c>
      <c r="S29" s="1011" t="s">
        <v>1147</v>
      </c>
      <c r="T29" s="1012" t="s">
        <v>1148</v>
      </c>
      <c r="U29" s="978" t="s">
        <v>1149</v>
      </c>
      <c r="V29" s="1013" t="s">
        <v>923</v>
      </c>
      <c r="W29" s="631" t="s">
        <v>1133</v>
      </c>
      <c r="X29" s="938" t="s">
        <v>904</v>
      </c>
      <c r="Y29" s="683" t="s">
        <v>905</v>
      </c>
      <c r="Z29" s="999" t="s">
        <v>1150</v>
      </c>
      <c r="AA29" s="1001" t="s">
        <v>1151</v>
      </c>
      <c r="AB29" s="1008" t="s">
        <v>1152</v>
      </c>
      <c r="AC29" s="539"/>
      <c r="AD29" s="948" t="s">
        <v>909</v>
      </c>
      <c r="AE29" s="949" t="s">
        <v>910</v>
      </c>
      <c r="AF29" s="950" t="s">
        <v>1153</v>
      </c>
      <c r="AG29" s="954" t="s">
        <v>1154</v>
      </c>
      <c r="AH29" s="955" t="s">
        <v>913</v>
      </c>
      <c r="AI29" s="536" t="s">
        <v>1155</v>
      </c>
      <c r="AJ29" s="518" t="s">
        <v>594</v>
      </c>
      <c r="AK29" s="962" t="s">
        <v>1156</v>
      </c>
      <c r="AL29" s="1038" t="s">
        <v>1157</v>
      </c>
      <c r="AM29" s="1041" t="s">
        <v>1158</v>
      </c>
      <c r="AN29" s="470"/>
      <c r="AO29" s="1398" t="s">
        <v>927</v>
      </c>
      <c r="AP29" s="469"/>
      <c r="AQ29" s="481"/>
      <c r="AR29" s="987" t="s">
        <v>1159</v>
      </c>
      <c r="AS29" s="481"/>
      <c r="AT29" s="481"/>
      <c r="AU29" s="975" t="s">
        <v>920</v>
      </c>
      <c r="AV29" s="981" t="s">
        <v>1160</v>
      </c>
      <c r="AW29" s="969" t="s">
        <v>1161</v>
      </c>
    </row>
    <row r="30" spans="1:49" x14ac:dyDescent="0.35">
      <c r="A30" s="617" t="s">
        <v>672</v>
      </c>
      <c r="B30" s="35">
        <v>2</v>
      </c>
      <c r="C30" s="35" t="s">
        <v>1162</v>
      </c>
      <c r="D30" s="35" t="s">
        <v>1163</v>
      </c>
      <c r="E30" s="33" t="s">
        <v>1164</v>
      </c>
      <c r="F30" s="33">
        <v>4</v>
      </c>
      <c r="G30" s="53">
        <v>17</v>
      </c>
      <c r="H30" s="53" t="s">
        <v>1165</v>
      </c>
      <c r="I30" s="53" t="s">
        <v>1166</v>
      </c>
      <c r="J30" s="53" t="s">
        <v>1167</v>
      </c>
      <c r="K30" s="27">
        <v>2</v>
      </c>
      <c r="L30" s="184" t="s">
        <v>1168</v>
      </c>
      <c r="M30" s="625" t="s">
        <v>1169</v>
      </c>
      <c r="N30" s="521"/>
      <c r="O30" s="521"/>
      <c r="P30" s="537"/>
      <c r="Q30" s="990" t="s">
        <v>1148</v>
      </c>
      <c r="R30" s="977" t="s">
        <v>1149</v>
      </c>
      <c r="S30" s="979" t="s">
        <v>923</v>
      </c>
      <c r="T30" s="521"/>
      <c r="U30" s="1376" t="s">
        <v>1170</v>
      </c>
      <c r="V30" s="543" t="s">
        <v>1171</v>
      </c>
      <c r="W30" s="631" t="s">
        <v>1133</v>
      </c>
      <c r="X30" s="938" t="s">
        <v>904</v>
      </c>
      <c r="Y30" s="683" t="s">
        <v>905</v>
      </c>
      <c r="Z30" s="1005" t="s">
        <v>1172</v>
      </c>
      <c r="AA30" s="1003" t="s">
        <v>1173</v>
      </c>
      <c r="AB30" s="1000" t="s">
        <v>1150</v>
      </c>
      <c r="AC30" s="539"/>
      <c r="AD30" s="948" t="s">
        <v>1174</v>
      </c>
      <c r="AE30" s="949" t="s">
        <v>910</v>
      </c>
      <c r="AF30" s="950" t="s">
        <v>1153</v>
      </c>
      <c r="AG30" s="954" t="s">
        <v>1154</v>
      </c>
      <c r="AH30" s="955" t="s">
        <v>913</v>
      </c>
      <c r="AI30" s="536" t="s">
        <v>1155</v>
      </c>
      <c r="AJ30" s="959" t="s">
        <v>914</v>
      </c>
      <c r="AK30" s="962" t="s">
        <v>1156</v>
      </c>
      <c r="AL30" s="1039" t="s">
        <v>1157</v>
      </c>
      <c r="AM30" s="1042" t="s">
        <v>1158</v>
      </c>
      <c r="AN30" s="1384" t="s">
        <v>699</v>
      </c>
      <c r="AO30" s="1399" t="s">
        <v>927</v>
      </c>
      <c r="AP30" s="469"/>
      <c r="AQ30" s="481"/>
      <c r="AR30" s="987" t="s">
        <v>1159</v>
      </c>
      <c r="AS30" s="481"/>
      <c r="AT30" s="1034" t="s">
        <v>1175</v>
      </c>
      <c r="AU30" s="975" t="s">
        <v>920</v>
      </c>
      <c r="AV30" s="981" t="s">
        <v>1160</v>
      </c>
      <c r="AW30" s="969" t="s">
        <v>917</v>
      </c>
    </row>
    <row r="31" spans="1:49" s="1352" customFormat="1" x14ac:dyDescent="0.35">
      <c r="A31" s="617" t="s">
        <v>375</v>
      </c>
      <c r="B31" s="35">
        <v>6</v>
      </c>
      <c r="C31" s="35" t="s">
        <v>1176</v>
      </c>
      <c r="D31" s="35" t="s">
        <v>1177</v>
      </c>
      <c r="E31" s="33">
        <v>114466189</v>
      </c>
      <c r="F31" s="33">
        <v>2</v>
      </c>
      <c r="G31" s="53">
        <v>6</v>
      </c>
      <c r="H31" s="53" t="s">
        <v>1176</v>
      </c>
      <c r="I31" s="53" t="s">
        <v>1178</v>
      </c>
      <c r="J31" s="53">
        <v>114465012</v>
      </c>
      <c r="K31" s="27">
        <v>2</v>
      </c>
      <c r="L31" s="184" t="s">
        <v>1179</v>
      </c>
      <c r="M31" s="625" t="s">
        <v>1180</v>
      </c>
      <c r="N31" s="521"/>
      <c r="O31" s="521"/>
      <c r="P31" s="537"/>
      <c r="Q31" s="990" t="s">
        <v>1148</v>
      </c>
      <c r="R31" s="977" t="s">
        <v>1149</v>
      </c>
      <c r="S31" s="979" t="s">
        <v>923</v>
      </c>
      <c r="T31" s="1375" t="s">
        <v>1170</v>
      </c>
      <c r="U31" s="1374" t="s">
        <v>1181</v>
      </c>
      <c r="V31" s="1371" t="s">
        <v>1182</v>
      </c>
      <c r="W31" s="631" t="s">
        <v>1133</v>
      </c>
      <c r="X31" s="938" t="s">
        <v>904</v>
      </c>
      <c r="Y31" s="683" t="s">
        <v>905</v>
      </c>
      <c r="Z31" s="1005" t="s">
        <v>1172</v>
      </c>
      <c r="AA31" s="1003" t="s">
        <v>1183</v>
      </c>
      <c r="AB31" s="1000" t="s">
        <v>1184</v>
      </c>
      <c r="AC31" s="539"/>
      <c r="AD31" s="948" t="s">
        <v>909</v>
      </c>
      <c r="AE31" s="949" t="s">
        <v>910</v>
      </c>
      <c r="AF31" s="950" t="s">
        <v>1076</v>
      </c>
      <c r="AG31" s="954" t="s">
        <v>1030</v>
      </c>
      <c r="AH31" s="955" t="s">
        <v>913</v>
      </c>
      <c r="AI31" s="536" t="s">
        <v>1155</v>
      </c>
      <c r="AJ31" s="1226"/>
      <c r="AK31" s="962" t="s">
        <v>915</v>
      </c>
      <c r="AL31" s="1039" t="s">
        <v>1157</v>
      </c>
      <c r="AM31" s="1042" t="s">
        <v>1158</v>
      </c>
      <c r="AN31" s="1384" t="s">
        <v>699</v>
      </c>
      <c r="AO31" s="1399" t="s">
        <v>927</v>
      </c>
      <c r="AP31" s="1385" t="s">
        <v>926</v>
      </c>
      <c r="AQ31" s="1226" t="s">
        <v>1185</v>
      </c>
      <c r="AR31" s="987" t="s">
        <v>1159</v>
      </c>
      <c r="AS31" s="1338" t="s">
        <v>924</v>
      </c>
      <c r="AT31" s="1034" t="s">
        <v>922</v>
      </c>
      <c r="AU31" s="975" t="s">
        <v>920</v>
      </c>
      <c r="AV31" s="981" t="s">
        <v>918</v>
      </c>
      <c r="AW31" s="969" t="s">
        <v>917</v>
      </c>
    </row>
    <row r="32" spans="1:49" x14ac:dyDescent="0.35">
      <c r="A32" s="617" t="s">
        <v>391</v>
      </c>
      <c r="B32" s="33">
        <v>6</v>
      </c>
      <c r="C32" s="33" t="s">
        <v>1186</v>
      </c>
      <c r="D32" s="33" t="s">
        <v>1187</v>
      </c>
      <c r="E32" s="33" t="s">
        <v>1188</v>
      </c>
      <c r="F32" s="33">
        <v>2</v>
      </c>
      <c r="G32" s="57">
        <v>23</v>
      </c>
      <c r="H32" s="57" t="s">
        <v>1189</v>
      </c>
      <c r="I32" s="57" t="s">
        <v>1190</v>
      </c>
      <c r="J32" s="63" t="s">
        <v>506</v>
      </c>
      <c r="K32" s="57"/>
      <c r="L32" s="183" t="s">
        <v>1191</v>
      </c>
      <c r="M32" s="636"/>
      <c r="N32" s="521"/>
      <c r="O32" s="521"/>
      <c r="P32" s="537"/>
      <c r="Q32" s="1014" t="s">
        <v>926</v>
      </c>
      <c r="R32" s="979" t="s">
        <v>923</v>
      </c>
      <c r="S32" s="977" t="s">
        <v>1149</v>
      </c>
      <c r="T32" s="991" t="s">
        <v>1148</v>
      </c>
      <c r="U32" s="994" t="s">
        <v>1192</v>
      </c>
      <c r="V32" s="995" t="s">
        <v>1147</v>
      </c>
      <c r="W32" s="631" t="s">
        <v>1133</v>
      </c>
      <c r="X32" s="938" t="s">
        <v>904</v>
      </c>
      <c r="Y32" s="683" t="s">
        <v>905</v>
      </c>
      <c r="Z32" s="1006" t="s">
        <v>1172</v>
      </c>
      <c r="AA32" s="1004" t="s">
        <v>1173</v>
      </c>
      <c r="AB32" s="1007" t="s">
        <v>1152</v>
      </c>
      <c r="AC32" s="539"/>
      <c r="AD32" s="518" t="s">
        <v>1193</v>
      </c>
      <c r="AE32" s="518" t="s">
        <v>1194</v>
      </c>
      <c r="AF32" s="951" t="s">
        <v>1153</v>
      </c>
      <c r="AG32" s="954" t="s">
        <v>1154</v>
      </c>
      <c r="AH32" s="955" t="s">
        <v>913</v>
      </c>
      <c r="AI32" s="648"/>
      <c r="AJ32" s="959" t="s">
        <v>914</v>
      </c>
      <c r="AK32" s="962" t="s">
        <v>1156</v>
      </c>
      <c r="AL32" s="1039" t="s">
        <v>1195</v>
      </c>
      <c r="AM32" s="1042" t="s">
        <v>1158</v>
      </c>
      <c r="AN32" s="1384" t="s">
        <v>699</v>
      </c>
      <c r="AO32" s="1399" t="s">
        <v>927</v>
      </c>
      <c r="AP32" s="1385" t="s">
        <v>926</v>
      </c>
      <c r="AQ32" s="481"/>
      <c r="AR32" s="987" t="s">
        <v>1159</v>
      </c>
      <c r="AS32" s="481"/>
      <c r="AT32" s="1034" t="s">
        <v>922</v>
      </c>
      <c r="AU32" s="975" t="s">
        <v>920</v>
      </c>
      <c r="AV32" s="981" t="s">
        <v>918</v>
      </c>
      <c r="AW32" s="969" t="s">
        <v>917</v>
      </c>
    </row>
    <row r="33" spans="1:49" ht="15" thickBot="1" x14ac:dyDescent="0.4">
      <c r="A33" s="617" t="s">
        <v>423</v>
      </c>
      <c r="B33" s="33" t="s">
        <v>1196</v>
      </c>
      <c r="C33" s="33" t="s">
        <v>1197</v>
      </c>
      <c r="D33" s="33" t="s">
        <v>1198</v>
      </c>
      <c r="E33" s="34" t="s">
        <v>1199</v>
      </c>
      <c r="F33" s="33">
        <v>2</v>
      </c>
      <c r="G33" s="54" t="s">
        <v>1200</v>
      </c>
      <c r="H33" s="57" t="s">
        <v>1201</v>
      </c>
      <c r="I33" s="57" t="s">
        <v>1202</v>
      </c>
      <c r="J33" s="63" t="s">
        <v>506</v>
      </c>
      <c r="K33" s="57"/>
      <c r="L33" s="183" t="s">
        <v>1203</v>
      </c>
      <c r="M33" s="636"/>
      <c r="N33" s="521"/>
      <c r="O33" s="521"/>
      <c r="P33" s="537"/>
      <c r="Q33" s="540"/>
      <c r="R33" s="993" t="s">
        <v>1147</v>
      </c>
      <c r="S33" s="992" t="s">
        <v>1192</v>
      </c>
      <c r="T33" s="991" t="s">
        <v>1148</v>
      </c>
      <c r="U33" s="977" t="s">
        <v>1149</v>
      </c>
      <c r="V33" s="1015" t="s">
        <v>923</v>
      </c>
      <c r="W33" s="631" t="s">
        <v>1133</v>
      </c>
      <c r="X33" s="938" t="s">
        <v>904</v>
      </c>
      <c r="Y33" s="683" t="s">
        <v>905</v>
      </c>
      <c r="Z33" s="1020" t="s">
        <v>1173</v>
      </c>
      <c r="AA33" s="1002" t="s">
        <v>1151</v>
      </c>
      <c r="AB33" s="1007" t="s">
        <v>1152</v>
      </c>
      <c r="AC33" s="539"/>
      <c r="AD33" s="948" t="s">
        <v>1174</v>
      </c>
      <c r="AE33" s="949" t="s">
        <v>910</v>
      </c>
      <c r="AF33" s="950" t="s">
        <v>1153</v>
      </c>
      <c r="AG33" s="954" t="s">
        <v>1154</v>
      </c>
      <c r="AH33" s="955" t="s">
        <v>913</v>
      </c>
      <c r="AI33" s="648"/>
      <c r="AJ33" s="959" t="s">
        <v>914</v>
      </c>
      <c r="AK33" s="962" t="s">
        <v>1156</v>
      </c>
      <c r="AL33" s="1040" t="s">
        <v>1157</v>
      </c>
      <c r="AM33" s="1043" t="s">
        <v>1158</v>
      </c>
      <c r="AN33" s="1400" t="s">
        <v>699</v>
      </c>
      <c r="AO33" s="1401" t="s">
        <v>927</v>
      </c>
      <c r="AP33" s="1386" t="s">
        <v>924</v>
      </c>
      <c r="AQ33" s="481"/>
      <c r="AR33" s="987" t="s">
        <v>1159</v>
      </c>
      <c r="AS33" s="481"/>
      <c r="AT33" s="1034" t="s">
        <v>922</v>
      </c>
      <c r="AU33" s="975" t="s">
        <v>920</v>
      </c>
      <c r="AV33" s="981" t="s">
        <v>918</v>
      </c>
      <c r="AW33" s="969" t="s">
        <v>1161</v>
      </c>
    </row>
    <row r="34" spans="1:49" ht="15" thickBot="1" x14ac:dyDescent="0.4">
      <c r="A34" s="617" t="s">
        <v>400</v>
      </c>
      <c r="B34" s="33">
        <v>25</v>
      </c>
      <c r="C34" s="33" t="s">
        <v>1204</v>
      </c>
      <c r="D34" s="33" t="s">
        <v>1205</v>
      </c>
      <c r="E34" s="34" t="s">
        <v>1206</v>
      </c>
      <c r="F34" s="33">
        <v>2</v>
      </c>
      <c r="G34" s="54">
        <v>4</v>
      </c>
      <c r="H34" s="57" t="s">
        <v>1207</v>
      </c>
      <c r="I34" s="57" t="s">
        <v>1208</v>
      </c>
      <c r="J34" s="63" t="s">
        <v>506</v>
      </c>
      <c r="K34" s="57"/>
      <c r="L34" s="183" t="s">
        <v>1209</v>
      </c>
      <c r="M34" s="636"/>
      <c r="N34" s="521"/>
      <c r="O34" s="521"/>
      <c r="P34" s="537"/>
      <c r="Q34" s="554"/>
      <c r="R34" s="555" t="s">
        <v>1210</v>
      </c>
      <c r="S34" s="555" t="s">
        <v>1211</v>
      </c>
      <c r="T34" s="555" t="s">
        <v>1212</v>
      </c>
      <c r="U34" s="555" t="s">
        <v>1213</v>
      </c>
      <c r="V34" s="627" t="s">
        <v>1214</v>
      </c>
      <c r="W34" s="631" t="s">
        <v>1133</v>
      </c>
      <c r="X34" s="938" t="s">
        <v>904</v>
      </c>
      <c r="Y34" s="1021" t="s">
        <v>905</v>
      </c>
      <c r="Z34" s="1022" t="s">
        <v>1150</v>
      </c>
      <c r="AA34" s="1023" t="s">
        <v>1151</v>
      </c>
      <c r="AB34" s="1024" t="s">
        <v>1152</v>
      </c>
      <c r="AC34" s="539"/>
      <c r="AD34" s="948" t="s">
        <v>1174</v>
      </c>
      <c r="AE34" s="949" t="s">
        <v>910</v>
      </c>
      <c r="AF34" s="950" t="s">
        <v>1153</v>
      </c>
      <c r="AG34" s="954" t="s">
        <v>1154</v>
      </c>
      <c r="AH34" s="955" t="s">
        <v>913</v>
      </c>
      <c r="AI34" s="648"/>
      <c r="AJ34" s="518" t="s">
        <v>1215</v>
      </c>
      <c r="AK34" s="518" t="s">
        <v>1216</v>
      </c>
      <c r="AL34" s="549" t="s">
        <v>1217</v>
      </c>
      <c r="AM34" s="549" t="s">
        <v>1218</v>
      </c>
      <c r="AN34" s="549" t="s">
        <v>1219</v>
      </c>
      <c r="AO34" s="549"/>
      <c r="AP34" s="518"/>
      <c r="AQ34" s="481"/>
      <c r="AR34" s="481"/>
      <c r="AS34" s="1226"/>
      <c r="AT34" s="1226"/>
      <c r="AU34" s="1373"/>
      <c r="AV34" s="1226"/>
      <c r="AW34" s="481"/>
    </row>
    <row r="35" spans="1:49" s="675" customFormat="1" x14ac:dyDescent="0.35">
      <c r="A35" s="928" t="s">
        <v>431</v>
      </c>
      <c r="B35" s="33" t="s">
        <v>1220</v>
      </c>
      <c r="C35" s="33" t="s">
        <v>279</v>
      </c>
      <c r="D35" s="33" t="s">
        <v>1221</v>
      </c>
      <c r="E35" s="33" t="s">
        <v>1222</v>
      </c>
      <c r="F35" s="33">
        <v>5</v>
      </c>
      <c r="G35" s="680" t="s">
        <v>1141</v>
      </c>
      <c r="H35" s="680" t="s">
        <v>279</v>
      </c>
      <c r="I35" s="680" t="s">
        <v>1223</v>
      </c>
      <c r="J35" s="680" t="s">
        <v>506</v>
      </c>
      <c r="K35" s="681"/>
      <c r="L35" s="183" t="s">
        <v>1224</v>
      </c>
      <c r="M35" s="677"/>
      <c r="N35" s="521"/>
      <c r="O35" s="521"/>
      <c r="P35" s="1017" t="s">
        <v>1225</v>
      </c>
      <c r="Q35" s="1018" t="s">
        <v>1226</v>
      </c>
      <c r="R35" s="1018" t="s">
        <v>1227</v>
      </c>
      <c r="S35" s="1018" t="s">
        <v>1228</v>
      </c>
      <c r="T35" s="1018" t="s">
        <v>1229</v>
      </c>
      <c r="U35" s="552"/>
      <c r="V35" s="552"/>
      <c r="W35" s="631" t="s">
        <v>1230</v>
      </c>
      <c r="X35" s="1019" t="s">
        <v>1231</v>
      </c>
      <c r="Y35" s="1018" t="s">
        <v>300</v>
      </c>
      <c r="Z35" s="1018"/>
      <c r="AA35" s="1018"/>
      <c r="AB35" s="1026"/>
      <c r="AC35" s="539"/>
      <c r="AD35" s="1027" t="s">
        <v>1232</v>
      </c>
      <c r="AE35" s="1027" t="s">
        <v>1233</v>
      </c>
      <c r="AF35" s="518"/>
      <c r="AG35" s="518"/>
      <c r="AH35" s="518"/>
      <c r="AI35" s="648" t="s">
        <v>147</v>
      </c>
      <c r="AJ35" s="1027" t="s">
        <v>1234</v>
      </c>
      <c r="AK35" s="1027" t="s">
        <v>1235</v>
      </c>
      <c r="AL35" s="1027" t="s">
        <v>1236</v>
      </c>
      <c r="AM35" s="1027"/>
      <c r="AN35" s="1027"/>
      <c r="AO35" s="1027" t="s">
        <v>1237</v>
      </c>
      <c r="AP35" s="1027" t="s">
        <v>1238</v>
      </c>
      <c r="AQ35" s="481"/>
      <c r="AR35" s="520"/>
      <c r="AS35" s="520"/>
      <c r="AT35" s="521"/>
      <c r="AU35" s="521"/>
      <c r="AV35" s="463"/>
      <c r="AW35" s="463"/>
    </row>
    <row r="36" spans="1:49" s="675" customFormat="1" x14ac:dyDescent="0.35">
      <c r="A36" s="928" t="s">
        <v>672</v>
      </c>
      <c r="B36" s="35">
        <v>17</v>
      </c>
      <c r="C36" s="35" t="s">
        <v>1239</v>
      </c>
      <c r="D36" s="35" t="s">
        <v>1240</v>
      </c>
      <c r="E36" s="33" t="s">
        <v>1241</v>
      </c>
      <c r="F36" s="33">
        <v>3</v>
      </c>
      <c r="G36" s="680">
        <v>17</v>
      </c>
      <c r="H36" s="680" t="s">
        <v>1165</v>
      </c>
      <c r="I36" s="680" t="s">
        <v>1242</v>
      </c>
      <c r="J36" s="680" t="s">
        <v>506</v>
      </c>
      <c r="K36" s="681"/>
      <c r="L36" s="184" t="s">
        <v>1243</v>
      </c>
      <c r="M36" s="684"/>
      <c r="N36" s="521"/>
      <c r="O36" s="521"/>
      <c r="P36" s="1017" t="s">
        <v>1228</v>
      </c>
      <c r="Q36" s="1019" t="s">
        <v>1244</v>
      </c>
      <c r="R36" s="1019" t="s">
        <v>1245</v>
      </c>
      <c r="S36" s="1402" t="s">
        <v>1246</v>
      </c>
      <c r="T36" s="1402" t="s">
        <v>1247</v>
      </c>
      <c r="U36" s="521"/>
      <c r="V36" s="521"/>
      <c r="W36" s="631" t="s">
        <v>1230</v>
      </c>
      <c r="X36" s="1019" t="s">
        <v>1248</v>
      </c>
      <c r="Y36" s="1019" t="s">
        <v>1249</v>
      </c>
      <c r="Z36" s="1019" t="s">
        <v>1231</v>
      </c>
      <c r="AA36" s="1027" t="s">
        <v>864</v>
      </c>
      <c r="AB36" s="1027" t="s">
        <v>1250</v>
      </c>
      <c r="AC36" s="539"/>
      <c r="AD36" s="1027" t="s">
        <v>1251</v>
      </c>
      <c r="AE36" s="1027" t="s">
        <v>1252</v>
      </c>
      <c r="AF36" s="1027" t="s">
        <v>1253</v>
      </c>
      <c r="AG36" s="1027" t="s">
        <v>1254</v>
      </c>
      <c r="AH36" s="1027" t="s">
        <v>1255</v>
      </c>
      <c r="AI36" s="648" t="s">
        <v>147</v>
      </c>
      <c r="AJ36" s="1027" t="s">
        <v>1234</v>
      </c>
      <c r="AK36" s="1027" t="s">
        <v>1235</v>
      </c>
      <c r="AL36" s="1027" t="s">
        <v>1236</v>
      </c>
      <c r="AM36" s="1027" t="s">
        <v>1256</v>
      </c>
      <c r="AN36" s="1027" t="s">
        <v>1257</v>
      </c>
      <c r="AO36" s="1027" t="s">
        <v>1237</v>
      </c>
      <c r="AP36" s="481"/>
      <c r="AQ36" s="481"/>
      <c r="AR36" s="518"/>
      <c r="AS36" s="518"/>
      <c r="AT36" s="518"/>
      <c r="AU36" s="518"/>
      <c r="AV36" s="518"/>
      <c r="AW36" s="518"/>
    </row>
    <row r="37" spans="1:49" s="1352" customFormat="1" x14ac:dyDescent="0.35">
      <c r="A37" s="928" t="s">
        <v>375</v>
      </c>
      <c r="B37" s="35">
        <v>6</v>
      </c>
      <c r="C37" s="35" t="s">
        <v>1176</v>
      </c>
      <c r="D37" s="35" t="s">
        <v>1258</v>
      </c>
      <c r="E37" s="33">
        <v>114464435</v>
      </c>
      <c r="F37" s="33">
        <v>2</v>
      </c>
      <c r="G37" s="680">
        <v>6</v>
      </c>
      <c r="H37" s="680" t="s">
        <v>1176</v>
      </c>
      <c r="I37" s="680" t="s">
        <v>1259</v>
      </c>
      <c r="J37" s="680" t="s">
        <v>506</v>
      </c>
      <c r="K37" s="681"/>
      <c r="L37" s="184" t="s">
        <v>1260</v>
      </c>
      <c r="M37" s="684"/>
      <c r="N37" s="521"/>
      <c r="O37" s="521"/>
      <c r="P37" s="1017" t="s">
        <v>1246</v>
      </c>
      <c r="Q37" s="1019" t="s">
        <v>1244</v>
      </c>
      <c r="R37" s="1019" t="s">
        <v>1228</v>
      </c>
      <c r="S37" s="1019" t="s">
        <v>901</v>
      </c>
      <c r="T37" s="1019" t="s">
        <v>1229</v>
      </c>
      <c r="U37" s="521"/>
      <c r="V37" s="521"/>
      <c r="W37" s="631" t="s">
        <v>1230</v>
      </c>
      <c r="X37" s="1019" t="s">
        <v>1261</v>
      </c>
      <c r="Y37" s="1019" t="s">
        <v>900</v>
      </c>
      <c r="Z37" s="1019" t="s">
        <v>1249</v>
      </c>
      <c r="AA37" s="1019" t="s">
        <v>1231</v>
      </c>
      <c r="AB37" s="1027" t="s">
        <v>864</v>
      </c>
      <c r="AC37" s="539"/>
      <c r="AD37" s="1027" t="s">
        <v>1262</v>
      </c>
      <c r="AE37" s="1027" t="s">
        <v>1263</v>
      </c>
      <c r="AF37" s="1027" t="s">
        <v>1253</v>
      </c>
      <c r="AG37" s="1027" t="s">
        <v>1254</v>
      </c>
      <c r="AH37" s="1027" t="s">
        <v>1255</v>
      </c>
      <c r="AI37" s="648" t="s">
        <v>147</v>
      </c>
      <c r="AJ37" s="1027" t="s">
        <v>1234</v>
      </c>
      <c r="AK37" s="1027" t="s">
        <v>1235</v>
      </c>
      <c r="AL37" s="1027" t="s">
        <v>1236</v>
      </c>
      <c r="AM37" s="1027" t="s">
        <v>1264</v>
      </c>
      <c r="AN37" s="1027" t="s">
        <v>1265</v>
      </c>
      <c r="AO37" s="1027" t="s">
        <v>1266</v>
      </c>
      <c r="AP37" s="1027"/>
      <c r="AQ37" s="518"/>
      <c r="AR37" s="518"/>
      <c r="AS37" s="518"/>
      <c r="AT37" s="518"/>
      <c r="AU37" s="518"/>
      <c r="AV37" s="518"/>
      <c r="AW37" s="518"/>
    </row>
    <row r="38" spans="1:49" s="675" customFormat="1" x14ac:dyDescent="0.35">
      <c r="A38" s="928" t="s">
        <v>391</v>
      </c>
      <c r="B38" s="33">
        <v>23</v>
      </c>
      <c r="C38" s="33" t="s">
        <v>1189</v>
      </c>
      <c r="D38" s="33" t="s">
        <v>1267</v>
      </c>
      <c r="E38" s="33" t="s">
        <v>1268</v>
      </c>
      <c r="F38" s="33">
        <v>2</v>
      </c>
      <c r="G38" s="57">
        <v>23</v>
      </c>
      <c r="H38" s="57" t="s">
        <v>1269</v>
      </c>
      <c r="I38" s="57" t="s">
        <v>1270</v>
      </c>
      <c r="J38" s="63" t="s">
        <v>506</v>
      </c>
      <c r="K38" s="57"/>
      <c r="L38" s="183" t="s">
        <v>1271</v>
      </c>
      <c r="M38" s="636"/>
      <c r="N38" s="521"/>
      <c r="O38" s="521"/>
      <c r="P38" s="1017" t="s">
        <v>1246</v>
      </c>
      <c r="Q38" s="1019" t="s">
        <v>1244</v>
      </c>
      <c r="R38" s="1019" t="s">
        <v>1228</v>
      </c>
      <c r="S38" s="1019" t="s">
        <v>1272</v>
      </c>
      <c r="T38" s="1019" t="s">
        <v>902</v>
      </c>
      <c r="U38" s="546"/>
      <c r="V38" s="546"/>
      <c r="W38" s="631" t="s">
        <v>1230</v>
      </c>
      <c r="X38" s="1019" t="s">
        <v>1248</v>
      </c>
      <c r="Y38" s="1019" t="s">
        <v>1273</v>
      </c>
      <c r="Z38" s="1019" t="s">
        <v>1249</v>
      </c>
      <c r="AA38" s="1019" t="s">
        <v>1231</v>
      </c>
      <c r="AB38" s="1027" t="s">
        <v>864</v>
      </c>
      <c r="AC38" s="539"/>
      <c r="AD38" s="1027" t="s">
        <v>1262</v>
      </c>
      <c r="AE38" s="1027" t="s">
        <v>1274</v>
      </c>
      <c r="AF38" s="1027" t="s">
        <v>1253</v>
      </c>
      <c r="AG38" s="1027" t="s">
        <v>1254</v>
      </c>
      <c r="AH38" s="1027" t="s">
        <v>1255</v>
      </c>
      <c r="AI38" s="648"/>
      <c r="AJ38" s="1027" t="s">
        <v>1234</v>
      </c>
      <c r="AK38" s="1027" t="s">
        <v>1235</v>
      </c>
      <c r="AL38" s="1027" t="s">
        <v>1236</v>
      </c>
      <c r="AM38" s="1027" t="s">
        <v>1256</v>
      </c>
      <c r="AN38" s="1027" t="s">
        <v>1257</v>
      </c>
      <c r="AO38" s="1027" t="s">
        <v>1237</v>
      </c>
      <c r="AP38" s="481"/>
      <c r="AQ38" s="518"/>
      <c r="AR38" s="518"/>
      <c r="AS38" s="518"/>
      <c r="AT38" s="518"/>
      <c r="AU38" s="518"/>
      <c r="AV38" s="518"/>
      <c r="AW38" s="518"/>
    </row>
    <row r="39" spans="1:49" s="675" customFormat="1" x14ac:dyDescent="0.35">
      <c r="A39" s="928" t="s">
        <v>423</v>
      </c>
      <c r="B39" s="33" t="s">
        <v>1200</v>
      </c>
      <c r="C39" s="33" t="s">
        <v>1201</v>
      </c>
      <c r="D39" s="33" t="s">
        <v>1275</v>
      </c>
      <c r="E39" s="34" t="s">
        <v>1276</v>
      </c>
      <c r="F39" s="33">
        <v>2</v>
      </c>
      <c r="G39" s="54" t="s">
        <v>1200</v>
      </c>
      <c r="H39" s="57" t="s">
        <v>1201</v>
      </c>
      <c r="I39" s="57" t="s">
        <v>1277</v>
      </c>
      <c r="J39" s="63" t="s">
        <v>506</v>
      </c>
      <c r="K39" s="57"/>
      <c r="L39" s="183" t="s">
        <v>1278</v>
      </c>
      <c r="M39" s="636"/>
      <c r="N39" s="521"/>
      <c r="O39" s="521"/>
      <c r="P39" s="1017" t="s">
        <v>1246</v>
      </c>
      <c r="Q39" s="1019" t="s">
        <v>1244</v>
      </c>
      <c r="R39" s="1019" t="s">
        <v>1228</v>
      </c>
      <c r="S39" s="1019" t="s">
        <v>901</v>
      </c>
      <c r="T39" s="1019" t="s">
        <v>1229</v>
      </c>
      <c r="U39" s="521"/>
      <c r="V39" s="521"/>
      <c r="W39" s="631" t="s">
        <v>1230</v>
      </c>
      <c r="X39" s="1019" t="s">
        <v>1279</v>
      </c>
      <c r="Y39" s="1019" t="s">
        <v>1280</v>
      </c>
      <c r="Z39" s="1019" t="s">
        <v>1281</v>
      </c>
      <c r="AA39" s="1019" t="s">
        <v>1282</v>
      </c>
      <c r="AB39" s="1019" t="s">
        <v>1283</v>
      </c>
      <c r="AC39" s="539"/>
      <c r="AD39" s="1037" t="s">
        <v>1284</v>
      </c>
      <c r="AE39" s="1027" t="s">
        <v>1262</v>
      </c>
      <c r="AF39" s="1027" t="s">
        <v>1253</v>
      </c>
      <c r="AG39" s="1027" t="s">
        <v>1254</v>
      </c>
      <c r="AH39" s="1027" t="s">
        <v>1255</v>
      </c>
      <c r="AI39" s="648" t="s">
        <v>147</v>
      </c>
      <c r="AJ39" s="1027" t="s">
        <v>1234</v>
      </c>
      <c r="AK39" s="1027" t="s">
        <v>1235</v>
      </c>
      <c r="AL39" s="1027" t="s">
        <v>1236</v>
      </c>
      <c r="AM39" s="1027" t="s">
        <v>1256</v>
      </c>
      <c r="AN39" s="1027" t="s">
        <v>1257</v>
      </c>
      <c r="AO39" s="1027" t="s">
        <v>1237</v>
      </c>
      <c r="AP39" s="481"/>
      <c r="AQ39" s="518"/>
      <c r="AR39" s="518"/>
      <c r="AS39" s="518"/>
      <c r="AT39" s="518"/>
      <c r="AU39" s="518"/>
      <c r="AV39" s="518"/>
      <c r="AW39" s="518"/>
    </row>
    <row r="40" spans="1:49" s="675" customFormat="1" x14ac:dyDescent="0.35">
      <c r="A40" s="928" t="s">
        <v>400</v>
      </c>
      <c r="B40" s="77">
        <v>4</v>
      </c>
      <c r="C40" s="77" t="s">
        <v>1207</v>
      </c>
      <c r="D40" s="77" t="s">
        <v>1285</v>
      </c>
      <c r="E40" s="77" t="s">
        <v>1286</v>
      </c>
      <c r="F40" s="76">
        <v>2</v>
      </c>
      <c r="G40" s="73">
        <v>4</v>
      </c>
      <c r="H40" s="78" t="s">
        <v>1207</v>
      </c>
      <c r="I40" s="78" t="s">
        <v>1287</v>
      </c>
      <c r="J40" s="79" t="s">
        <v>1288</v>
      </c>
      <c r="K40" s="73">
        <v>2</v>
      </c>
      <c r="L40" s="183" t="s">
        <v>1289</v>
      </c>
      <c r="M40" s="684" t="s">
        <v>1290</v>
      </c>
      <c r="N40" s="521"/>
      <c r="O40" s="521"/>
      <c r="P40" s="1017" t="s">
        <v>1291</v>
      </c>
      <c r="Q40" s="1019" t="s">
        <v>1292</v>
      </c>
      <c r="R40" s="1019" t="s">
        <v>1293</v>
      </c>
      <c r="S40" s="1019" t="s">
        <v>1294</v>
      </c>
      <c r="T40" s="1019" t="s">
        <v>1229</v>
      </c>
      <c r="U40" s="521"/>
      <c r="V40" s="521"/>
      <c r="W40" s="631" t="s">
        <v>1230</v>
      </c>
      <c r="X40" s="1019" t="s">
        <v>1295</v>
      </c>
      <c r="Y40" s="1019" t="s">
        <v>1296</v>
      </c>
      <c r="Z40" s="1019" t="s">
        <v>1297</v>
      </c>
      <c r="AA40" s="1019" t="s">
        <v>1298</v>
      </c>
      <c r="AB40" s="1027" t="s">
        <v>1299</v>
      </c>
      <c r="AC40" s="539"/>
      <c r="AD40" s="1027" t="s">
        <v>1300</v>
      </c>
      <c r="AE40" s="1027" t="s">
        <v>1301</v>
      </c>
      <c r="AF40" s="1027" t="s">
        <v>1302</v>
      </c>
      <c r="AG40" s="1027" t="s">
        <v>1303</v>
      </c>
      <c r="AH40" s="1027" t="s">
        <v>1156</v>
      </c>
      <c r="AI40" s="536" t="s">
        <v>1304</v>
      </c>
      <c r="AJ40" s="1027" t="s">
        <v>1234</v>
      </c>
      <c r="AK40" s="1027" t="s">
        <v>1235</v>
      </c>
      <c r="AL40" s="1027" t="s">
        <v>1236</v>
      </c>
      <c r="AM40" s="1027" t="s">
        <v>1305</v>
      </c>
      <c r="AN40" s="1027" t="s">
        <v>1306</v>
      </c>
      <c r="AO40" s="1027"/>
      <c r="AP40" s="518"/>
      <c r="AQ40" s="518"/>
      <c r="AR40" s="518"/>
      <c r="AS40" s="518"/>
      <c r="AT40" s="518"/>
      <c r="AU40" s="518"/>
      <c r="AV40" s="518"/>
      <c r="AW40" s="518"/>
    </row>
    <row r="41" spans="1:49" x14ac:dyDescent="0.35">
      <c r="A41" s="617" t="s">
        <v>439</v>
      </c>
      <c r="B41" s="33" t="s">
        <v>1307</v>
      </c>
      <c r="C41" s="33" t="s">
        <v>1308</v>
      </c>
      <c r="D41" s="33" t="s">
        <v>1309</v>
      </c>
      <c r="E41" s="33" t="s">
        <v>1310</v>
      </c>
      <c r="F41" s="33">
        <v>2</v>
      </c>
      <c r="G41" s="27" t="s">
        <v>314</v>
      </c>
      <c r="H41" s="53" t="s">
        <v>1311</v>
      </c>
      <c r="I41" s="53" t="s">
        <v>1312</v>
      </c>
      <c r="J41" s="62" t="s">
        <v>1313</v>
      </c>
      <c r="K41" s="27">
        <v>2</v>
      </c>
      <c r="L41" s="183" t="s">
        <v>1289</v>
      </c>
      <c r="M41" s="625" t="s">
        <v>1314</v>
      </c>
      <c r="N41" s="1191" t="s">
        <v>896</v>
      </c>
      <c r="O41" s="521" t="s">
        <v>1315</v>
      </c>
      <c r="P41" s="1017"/>
      <c r="Q41" s="1208" t="s">
        <v>1316</v>
      </c>
      <c r="R41" s="1208" t="s">
        <v>1317</v>
      </c>
      <c r="S41" s="933" t="s">
        <v>1318</v>
      </c>
      <c r="T41" s="935" t="s">
        <v>902</v>
      </c>
      <c r="U41" s="521" t="s">
        <v>1319</v>
      </c>
      <c r="V41" s="521"/>
      <c r="W41" s="631" t="s">
        <v>145</v>
      </c>
      <c r="X41" s="938" t="s">
        <v>904</v>
      </c>
      <c r="Y41" s="1025" t="s">
        <v>905</v>
      </c>
      <c r="Z41" s="943" t="s">
        <v>906</v>
      </c>
      <c r="AA41" s="548" t="s">
        <v>1320</v>
      </c>
      <c r="AB41" s="646" t="s">
        <v>1321</v>
      </c>
      <c r="AC41" s="521"/>
      <c r="AD41" s="948" t="s">
        <v>909</v>
      </c>
      <c r="AE41" s="949" t="s">
        <v>910</v>
      </c>
      <c r="AF41" s="950" t="s">
        <v>1076</v>
      </c>
      <c r="AG41" s="954" t="s">
        <v>1030</v>
      </c>
      <c r="AH41" s="955" t="s">
        <v>913</v>
      </c>
      <c r="AI41" s="536" t="s">
        <v>147</v>
      </c>
      <c r="AJ41" s="958" t="s">
        <v>914</v>
      </c>
      <c r="AK41" s="960" t="s">
        <v>915</v>
      </c>
      <c r="AL41" s="518"/>
      <c r="AM41" s="518"/>
      <c r="AN41" s="518"/>
      <c r="AO41" s="518"/>
      <c r="AP41" s="518"/>
      <c r="AQ41" s="518"/>
      <c r="AR41" s="518"/>
      <c r="AS41" s="518"/>
      <c r="AT41" s="518"/>
      <c r="AU41" s="518"/>
      <c r="AV41" s="518"/>
      <c r="AW41" s="518"/>
    </row>
    <row r="42" spans="1:49" ht="15" thickBot="1" x14ac:dyDescent="0.4">
      <c r="A42" s="617" t="s">
        <v>450</v>
      </c>
      <c r="B42" s="33" t="s">
        <v>1322</v>
      </c>
      <c r="C42" s="33" t="s">
        <v>1323</v>
      </c>
      <c r="D42" s="33" t="s">
        <v>1324</v>
      </c>
      <c r="E42" s="33" t="s">
        <v>1325</v>
      </c>
      <c r="F42" s="33">
        <v>2</v>
      </c>
      <c r="G42" s="54" t="s">
        <v>1326</v>
      </c>
      <c r="H42" s="57" t="s">
        <v>1327</v>
      </c>
      <c r="I42" s="57" t="s">
        <v>1328</v>
      </c>
      <c r="J42" s="63" t="s">
        <v>506</v>
      </c>
      <c r="K42" s="57"/>
      <c r="L42" s="183"/>
      <c r="M42" s="636"/>
      <c r="N42" s="521"/>
      <c r="O42" s="521"/>
      <c r="P42" s="537"/>
      <c r="Q42" s="521"/>
      <c r="R42" s="521"/>
      <c r="S42" s="521"/>
      <c r="T42" s="521"/>
      <c r="U42" s="521" t="s">
        <v>300</v>
      </c>
      <c r="V42" s="556"/>
      <c r="W42" s="631" t="s">
        <v>145</v>
      </c>
      <c r="X42" s="938" t="s">
        <v>904</v>
      </c>
      <c r="Y42" s="682" t="s">
        <v>905</v>
      </c>
      <c r="Z42" s="941" t="s">
        <v>906</v>
      </c>
      <c r="AA42" s="946" t="s">
        <v>907</v>
      </c>
      <c r="AB42" s="521"/>
      <c r="AC42" s="521"/>
      <c r="AD42" s="518"/>
      <c r="AE42" s="518"/>
      <c r="AF42" s="518"/>
      <c r="AG42" s="952" t="s">
        <v>1030</v>
      </c>
      <c r="AH42" s="955" t="s">
        <v>913</v>
      </c>
      <c r="AI42" s="648"/>
      <c r="AJ42" s="959" t="s">
        <v>914</v>
      </c>
      <c r="AK42" s="961" t="s">
        <v>915</v>
      </c>
      <c r="AL42" s="518" t="s">
        <v>300</v>
      </c>
      <c r="AM42" s="518"/>
      <c r="AN42" s="538"/>
      <c r="AO42" s="1194"/>
      <c r="AP42" s="1194"/>
      <c r="AQ42" s="1194"/>
      <c r="AR42" s="518"/>
      <c r="AS42" s="1389"/>
      <c r="AT42" s="518"/>
      <c r="AU42" s="518"/>
      <c r="AV42" s="518"/>
      <c r="AW42" s="518"/>
    </row>
    <row r="43" spans="1:49" ht="15" thickBot="1" x14ac:dyDescent="0.4">
      <c r="A43" s="617" t="s">
        <v>458</v>
      </c>
      <c r="B43" s="33" t="s">
        <v>1329</v>
      </c>
      <c r="C43" s="33" t="s">
        <v>1330</v>
      </c>
      <c r="D43" s="33" t="s">
        <v>1331</v>
      </c>
      <c r="E43" s="33">
        <v>103179814</v>
      </c>
      <c r="F43" s="33">
        <v>2</v>
      </c>
      <c r="G43" s="28" t="s">
        <v>1332</v>
      </c>
      <c r="H43" s="23" t="s">
        <v>1333</v>
      </c>
      <c r="I43" s="23" t="s">
        <v>1334</v>
      </c>
      <c r="J43" s="28">
        <v>103186238</v>
      </c>
      <c r="K43" s="23">
        <v>5</v>
      </c>
      <c r="L43" s="183"/>
      <c r="M43" s="127" t="s">
        <v>1335</v>
      </c>
      <c r="N43" s="521"/>
      <c r="O43" s="521"/>
      <c r="P43" s="1016" t="s">
        <v>898</v>
      </c>
      <c r="Q43" s="930" t="s">
        <v>899</v>
      </c>
      <c r="R43" s="932" t="s">
        <v>900</v>
      </c>
      <c r="S43" s="933" t="s">
        <v>901</v>
      </c>
      <c r="T43" s="934" t="s">
        <v>902</v>
      </c>
      <c r="U43" s="936" t="s">
        <v>854</v>
      </c>
      <c r="V43" s="521"/>
      <c r="W43" s="631" t="s">
        <v>145</v>
      </c>
      <c r="X43" s="939" t="s">
        <v>904</v>
      </c>
      <c r="Y43" s="690" t="s">
        <v>905</v>
      </c>
      <c r="Z43" s="941" t="s">
        <v>906</v>
      </c>
      <c r="AA43" s="946" t="s">
        <v>907</v>
      </c>
      <c r="AB43" s="521"/>
      <c r="AC43" s="521"/>
      <c r="AD43" s="518" t="s">
        <v>1336</v>
      </c>
      <c r="AE43" s="518" t="s">
        <v>1337</v>
      </c>
      <c r="AF43" s="518" t="s">
        <v>1338</v>
      </c>
      <c r="AG43" s="521"/>
      <c r="AH43" s="955" t="s">
        <v>913</v>
      </c>
      <c r="AI43" s="536" t="s">
        <v>147</v>
      </c>
      <c r="AJ43" s="958" t="s">
        <v>914</v>
      </c>
      <c r="AK43" s="961" t="s">
        <v>915</v>
      </c>
      <c r="AL43" s="969" t="s">
        <v>917</v>
      </c>
      <c r="AM43" s="967" t="s">
        <v>1115</v>
      </c>
      <c r="AN43" s="1387" t="s">
        <v>918</v>
      </c>
      <c r="AO43" s="1395" t="s">
        <v>919</v>
      </c>
      <c r="AP43" s="1396" t="s">
        <v>920</v>
      </c>
      <c r="AQ43" s="1397" t="s">
        <v>921</v>
      </c>
      <c r="AR43" s="1389" t="s">
        <v>1339</v>
      </c>
      <c r="AS43" s="1389" t="s">
        <v>1340</v>
      </c>
      <c r="AT43" s="518"/>
      <c r="AU43" s="518"/>
      <c r="AV43" s="518"/>
      <c r="AW43" s="518"/>
    </row>
    <row r="44" spans="1:49" x14ac:dyDescent="0.35">
      <c r="A44" s="633" t="s">
        <v>849</v>
      </c>
      <c r="B44" s="35" t="s">
        <v>1341</v>
      </c>
      <c r="C44" s="35" t="s">
        <v>279</v>
      </c>
      <c r="D44" s="35" t="s">
        <v>1342</v>
      </c>
      <c r="E44" s="35" t="s">
        <v>1079</v>
      </c>
      <c r="F44" s="37"/>
      <c r="G44" s="1229" t="s">
        <v>1341</v>
      </c>
      <c r="H44" s="1229" t="s">
        <v>279</v>
      </c>
      <c r="I44" s="1229" t="s">
        <v>1343</v>
      </c>
      <c r="J44" s="1229" t="s">
        <v>279</v>
      </c>
      <c r="K44" s="1230"/>
      <c r="L44" s="637"/>
      <c r="M44" s="1231"/>
      <c r="N44" s="1232" t="s">
        <v>873</v>
      </c>
      <c r="O44" s="545"/>
      <c r="P44" s="1233" t="s">
        <v>1344</v>
      </c>
      <c r="Q44" s="545" t="s">
        <v>1345</v>
      </c>
      <c r="R44" s="545" t="s">
        <v>1346</v>
      </c>
      <c r="S44" s="1234" t="s">
        <v>1347</v>
      </c>
      <c r="T44" s="935" t="s">
        <v>1348</v>
      </c>
      <c r="U44" s="545"/>
      <c r="V44" s="545"/>
      <c r="W44" s="1235" t="s">
        <v>145</v>
      </c>
      <c r="X44" s="1406" t="s">
        <v>1349</v>
      </c>
      <c r="Y44" s="1407" t="s">
        <v>1298</v>
      </c>
      <c r="Z44" s="1236"/>
      <c r="AA44" s="545"/>
      <c r="AB44" s="645"/>
      <c r="AC44" s="545"/>
      <c r="AD44" s="1194"/>
      <c r="AE44" s="1194"/>
      <c r="AF44" s="1237" t="s">
        <v>1350</v>
      </c>
      <c r="AG44" s="1238" t="s">
        <v>912</v>
      </c>
      <c r="AH44" s="1194"/>
      <c r="AI44" s="1239" t="s">
        <v>147</v>
      </c>
      <c r="AJ44" s="1194"/>
      <c r="AK44" s="1194"/>
      <c r="AL44" s="966" t="s">
        <v>916</v>
      </c>
      <c r="AM44" s="971" t="s">
        <v>1351</v>
      </c>
      <c r="AN44" s="1193"/>
      <c r="AO44" s="549" t="s">
        <v>790</v>
      </c>
      <c r="AP44" s="549" t="s">
        <v>1352</v>
      </c>
      <c r="AQ44" s="1394" t="s">
        <v>1353</v>
      </c>
      <c r="AR44" s="518"/>
      <c r="AS44" s="1195"/>
      <c r="AT44" s="1194"/>
      <c r="AU44" s="1194"/>
      <c r="AV44" s="1194"/>
      <c r="AW44" s="1194"/>
    </row>
    <row r="45" spans="1:49" ht="15" thickBot="1" x14ac:dyDescent="0.4">
      <c r="A45" s="617" t="s">
        <v>472</v>
      </c>
      <c r="B45" s="35">
        <v>10</v>
      </c>
      <c r="C45" s="37" t="s">
        <v>1354</v>
      </c>
      <c r="D45" s="37" t="s">
        <v>1355</v>
      </c>
      <c r="E45" s="35" t="s">
        <v>1079</v>
      </c>
      <c r="F45" s="35">
        <v>5</v>
      </c>
      <c r="G45" s="28">
        <v>10</v>
      </c>
      <c r="H45" s="1240" t="s">
        <v>1356</v>
      </c>
      <c r="I45" s="28" t="s">
        <v>1357</v>
      </c>
      <c r="J45" s="23" t="s">
        <v>279</v>
      </c>
      <c r="K45" s="23">
        <v>2</v>
      </c>
      <c r="L45" s="633" t="s">
        <v>1358</v>
      </c>
      <c r="M45" s="125" t="s">
        <v>1359</v>
      </c>
      <c r="N45" s="1241"/>
      <c r="O45" s="1241"/>
      <c r="P45" s="1241" t="s">
        <v>1360</v>
      </c>
      <c r="Q45" s="1241" t="s">
        <v>1361</v>
      </c>
      <c r="R45" s="1241" t="s">
        <v>1362</v>
      </c>
      <c r="S45" s="1242" t="s">
        <v>1363</v>
      </c>
      <c r="T45" s="1243" t="s">
        <v>902</v>
      </c>
      <c r="U45" s="1241"/>
      <c r="V45" s="1241"/>
      <c r="W45" s="1403" t="s">
        <v>145</v>
      </c>
      <c r="X45" s="1408" t="s">
        <v>1364</v>
      </c>
      <c r="Y45" s="1409" t="s">
        <v>1298</v>
      </c>
      <c r="Z45" s="1404"/>
      <c r="AA45" s="1241"/>
      <c r="AB45" s="1244"/>
      <c r="AC45" s="1241"/>
      <c r="AD45" s="1245"/>
      <c r="AE45" s="1245"/>
      <c r="AF45" s="1246" t="s">
        <v>1365</v>
      </c>
      <c r="AG45" s="1247" t="s">
        <v>912</v>
      </c>
      <c r="AH45" s="1245"/>
      <c r="AI45" s="1248" t="s">
        <v>147</v>
      </c>
      <c r="AJ45" s="1245"/>
      <c r="AK45" s="1245"/>
      <c r="AL45" s="1249" t="s">
        <v>916</v>
      </c>
      <c r="AM45" s="1250" t="s">
        <v>1351</v>
      </c>
      <c r="AN45" s="684"/>
      <c r="AO45" s="518" t="s">
        <v>1366</v>
      </c>
      <c r="AP45" s="518" t="s">
        <v>1367</v>
      </c>
      <c r="AQ45" s="1392" t="s">
        <v>1353</v>
      </c>
      <c r="AR45" s="518"/>
      <c r="AS45" s="1390"/>
      <c r="AT45" s="684"/>
      <c r="AU45" s="1245"/>
      <c r="AV45" s="1245"/>
      <c r="AW45" s="1245"/>
    </row>
    <row r="46" spans="1:49" s="3" customFormat="1" ht="14" x14ac:dyDescent="0.3">
      <c r="A46" s="126" t="s">
        <v>486</v>
      </c>
      <c r="B46" s="1255"/>
      <c r="C46" s="1255"/>
      <c r="D46" s="1256"/>
      <c r="E46" s="1255" t="s">
        <v>882</v>
      </c>
      <c r="F46" s="1255"/>
      <c r="G46" s="1255"/>
      <c r="H46" s="1255"/>
      <c r="I46" s="1256"/>
      <c r="J46" s="1255"/>
      <c r="K46" s="1255"/>
      <c r="L46" s="1257"/>
      <c r="M46" s="1257"/>
      <c r="N46" s="1255"/>
      <c r="O46" s="1255"/>
      <c r="P46" s="1255"/>
      <c r="Q46" s="1255"/>
      <c r="R46" s="1255"/>
      <c r="S46" s="1255"/>
      <c r="T46" s="1255"/>
      <c r="U46" s="1255"/>
      <c r="V46" s="1255"/>
      <c r="W46" s="1255"/>
      <c r="X46" s="1405"/>
      <c r="Y46" s="1405"/>
      <c r="Z46" s="1255"/>
      <c r="AA46" s="1255"/>
      <c r="AB46" s="1255"/>
      <c r="AC46" s="1255"/>
      <c r="AD46" s="1255"/>
      <c r="AE46" s="1255"/>
      <c r="AF46" s="1255"/>
      <c r="AG46" s="1255"/>
      <c r="AH46" s="1255"/>
      <c r="AI46" s="1255"/>
      <c r="AJ46" s="1258"/>
      <c r="AK46" s="1255"/>
      <c r="AL46" s="1255"/>
      <c r="AM46" s="1255"/>
      <c r="AN46" s="1388"/>
      <c r="AO46" s="1393"/>
      <c r="AP46" s="1393"/>
      <c r="AQ46" s="1393"/>
      <c r="AR46" s="1393"/>
      <c r="AS46" s="1391"/>
      <c r="AT46" s="1259"/>
      <c r="AU46" s="1260"/>
      <c r="AV46" s="1260"/>
      <c r="AW46" s="1260"/>
    </row>
    <row r="47" spans="1:49" x14ac:dyDescent="0.35">
      <c r="B47" s="1418"/>
      <c r="C47" s="1418"/>
      <c r="D47" s="1418"/>
      <c r="E47" s="1418"/>
      <c r="F47" s="1418"/>
      <c r="G47" s="1418"/>
      <c r="H47" s="1418"/>
      <c r="I47" s="1418"/>
      <c r="J47" s="1418"/>
      <c r="K47" s="1418"/>
      <c r="L47" s="1418"/>
      <c r="M47" s="1418"/>
      <c r="N47" s="1418"/>
      <c r="O47" s="1418"/>
      <c r="P47" s="1418"/>
      <c r="Q47" s="1418"/>
      <c r="R47" s="1418"/>
      <c r="S47" s="1418"/>
      <c r="T47" s="1418"/>
      <c r="U47" s="1418"/>
      <c r="V47" s="1418"/>
      <c r="W47" s="1418"/>
      <c r="X47" s="1418"/>
      <c r="Y47" s="1418"/>
      <c r="Z47" s="1418"/>
      <c r="AA47" s="1418"/>
      <c r="AB47" s="1418"/>
      <c r="AC47" s="1418"/>
      <c r="AD47" s="1418"/>
      <c r="AE47" s="1418"/>
      <c r="AF47" s="1418"/>
      <c r="AG47" s="1418"/>
      <c r="AH47" s="1418"/>
      <c r="AI47" s="1418"/>
      <c r="AJ47" s="1418"/>
      <c r="AK47" s="1418"/>
      <c r="AL47" s="1418"/>
      <c r="AM47" s="1418"/>
      <c r="AN47" s="1418"/>
      <c r="AO47" s="1418"/>
      <c r="AP47" s="1418"/>
      <c r="AQ47" s="1418"/>
      <c r="AR47" s="1418"/>
      <c r="AS47" s="1418"/>
      <c r="AT47" s="1418"/>
      <c r="AU47" s="1418"/>
      <c r="AV47" s="1418"/>
      <c r="AW47" s="1418"/>
    </row>
    <row r="48" spans="1:49" x14ac:dyDescent="0.35">
      <c r="B48" s="1418"/>
      <c r="C48" s="1418"/>
      <c r="D48" s="1418"/>
      <c r="E48" s="1418"/>
      <c r="F48" s="1418"/>
      <c r="G48" s="1418"/>
      <c r="H48" s="1418"/>
      <c r="I48" s="1418"/>
      <c r="J48" s="1418"/>
      <c r="K48" s="1418"/>
      <c r="L48" s="1418"/>
      <c r="M48" s="1418"/>
      <c r="N48" s="1418"/>
      <c r="O48" s="1418"/>
      <c r="P48" s="1418"/>
      <c r="Q48" s="1418"/>
      <c r="R48" s="1418"/>
      <c r="S48" s="1418"/>
      <c r="T48" s="1418"/>
      <c r="U48" s="1418"/>
      <c r="V48" s="1418"/>
      <c r="W48" s="1418"/>
      <c r="X48" s="1418"/>
      <c r="Y48" s="1418"/>
      <c r="Z48" s="1418"/>
      <c r="AA48" s="1418"/>
      <c r="AB48" s="1418"/>
      <c r="AC48" s="1418"/>
      <c r="AD48" s="1418"/>
      <c r="AE48" s="1418"/>
      <c r="AF48" s="1418"/>
      <c r="AG48" s="1418"/>
      <c r="AH48" s="1418"/>
      <c r="AI48" s="1418"/>
      <c r="AJ48" s="1418"/>
      <c r="AK48" s="1418"/>
      <c r="AL48" s="1418"/>
      <c r="AM48" s="1418"/>
      <c r="AN48" s="1418"/>
      <c r="AO48" s="1418"/>
      <c r="AP48" s="1418"/>
      <c r="AQ48" s="1418"/>
      <c r="AR48" s="1418"/>
      <c r="AS48" s="1418"/>
      <c r="AT48" s="1418"/>
      <c r="AU48" s="1418"/>
      <c r="AV48" s="1418"/>
      <c r="AW48" s="1418"/>
    </row>
    <row r="49" spans="7:13" x14ac:dyDescent="0.35">
      <c r="G49" s="1418"/>
      <c r="H49" s="1418"/>
      <c r="I49" s="1418"/>
      <c r="J49" s="1418"/>
      <c r="K49" s="1418"/>
      <c r="L49" s="1418"/>
      <c r="M49" s="1418"/>
    </row>
    <row r="50" spans="7:13" x14ac:dyDescent="0.35">
      <c r="G50" s="1418"/>
      <c r="H50" s="1418"/>
      <c r="I50" s="1418"/>
      <c r="J50" s="1418"/>
      <c r="K50" s="1418"/>
      <c r="L50" s="1418"/>
      <c r="M50" s="1418"/>
    </row>
    <row r="51" spans="7:13" x14ac:dyDescent="0.35">
      <c r="G51" s="1418"/>
      <c r="H51" s="1418"/>
      <c r="I51" s="1418"/>
      <c r="J51" s="1418"/>
      <c r="K51" s="1418"/>
      <c r="L51" s="1418"/>
      <c r="M51" s="1418"/>
    </row>
    <row r="52" spans="7:13" x14ac:dyDescent="0.35">
      <c r="G52" s="1418"/>
      <c r="H52" s="1418"/>
      <c r="I52" s="1418"/>
      <c r="J52" s="1418"/>
      <c r="K52" s="1418"/>
      <c r="L52" s="1418"/>
      <c r="M52" s="1418"/>
    </row>
    <row r="53" spans="7:13" x14ac:dyDescent="0.35">
      <c r="G53" s="1418"/>
      <c r="H53" s="1418"/>
      <c r="I53" s="1418"/>
      <c r="J53" s="1418"/>
      <c r="K53" s="1418"/>
      <c r="L53" s="1418"/>
      <c r="M53" s="1418"/>
    </row>
    <row r="54" spans="7:13" x14ac:dyDescent="0.35">
      <c r="G54" s="1418"/>
      <c r="H54" s="1418"/>
      <c r="I54" s="1418"/>
      <c r="J54" s="1418"/>
      <c r="K54" s="1418"/>
      <c r="L54" s="1418"/>
      <c r="M54" s="1418"/>
    </row>
    <row r="55" spans="7:13" x14ac:dyDescent="0.35">
      <c r="G55" s="1418"/>
      <c r="H55" s="1418"/>
      <c r="I55" s="1418"/>
      <c r="J55" s="1418"/>
      <c r="K55" s="1418"/>
      <c r="L55" s="1418"/>
      <c r="M55" s="1418"/>
    </row>
    <row r="56" spans="7:13" x14ac:dyDescent="0.35">
      <c r="G56" s="1418"/>
      <c r="H56" s="1418"/>
      <c r="I56" s="1418"/>
      <c r="J56" s="1418"/>
      <c r="K56" s="1418"/>
      <c r="L56" s="1418"/>
      <c r="M56" s="1418"/>
    </row>
    <row r="57" spans="7:13" x14ac:dyDescent="0.35">
      <c r="G57" s="1418"/>
      <c r="H57" s="1418"/>
      <c r="I57" s="1418"/>
      <c r="J57" s="1418"/>
      <c r="K57" s="1418"/>
      <c r="L57" s="1418"/>
      <c r="M57" s="1418"/>
    </row>
    <row r="58" spans="7:13" x14ac:dyDescent="0.35">
      <c r="G58" s="1418"/>
      <c r="H58" s="1418"/>
      <c r="I58" s="1418"/>
      <c r="J58" s="1418"/>
      <c r="K58" s="1418"/>
      <c r="L58" s="1418"/>
      <c r="M58" s="1418"/>
    </row>
    <row r="59" spans="7:13" x14ac:dyDescent="0.35">
      <c r="G59" s="1418"/>
      <c r="H59" s="1418"/>
      <c r="I59" s="1418"/>
      <c r="J59" s="1418"/>
      <c r="K59" s="1418"/>
      <c r="L59" s="1418"/>
      <c r="M59" s="1418"/>
    </row>
    <row r="60" spans="7:13" x14ac:dyDescent="0.35">
      <c r="G60" s="1418"/>
      <c r="H60" s="1418"/>
      <c r="I60" s="1418"/>
      <c r="J60" s="1418"/>
      <c r="K60" s="1418"/>
      <c r="L60" s="1418"/>
      <c r="M60" s="1418"/>
    </row>
    <row r="61" spans="7:13" x14ac:dyDescent="0.35">
      <c r="G61" s="1418"/>
      <c r="H61" s="1418"/>
      <c r="I61" s="1418"/>
      <c r="J61" s="1418"/>
      <c r="K61" s="1418"/>
      <c r="L61" s="1418"/>
      <c r="M61" s="1418"/>
    </row>
    <row r="62" spans="7:13" x14ac:dyDescent="0.35">
      <c r="G62" s="1418"/>
      <c r="H62" s="1418"/>
      <c r="I62" s="1418"/>
      <c r="J62" s="1418"/>
      <c r="K62" s="1418"/>
      <c r="L62" s="1418"/>
      <c r="M62" s="1418"/>
    </row>
    <row r="63" spans="7:13" x14ac:dyDescent="0.35">
      <c r="G63" s="1418"/>
      <c r="H63" s="1418"/>
      <c r="I63" s="1418"/>
      <c r="J63" s="1418"/>
      <c r="K63" s="1418"/>
      <c r="L63" s="1418"/>
      <c r="M63" s="1418"/>
    </row>
    <row r="64" spans="7:13" x14ac:dyDescent="0.35">
      <c r="G64" s="1418"/>
      <c r="H64" s="1418"/>
      <c r="I64" s="1418"/>
      <c r="J64" s="1418"/>
      <c r="K64" s="1418"/>
      <c r="L64" s="1418"/>
      <c r="M64" s="1418"/>
    </row>
    <row r="65" spans="7:17" x14ac:dyDescent="0.35">
      <c r="G65" s="1418"/>
      <c r="H65" s="1418"/>
      <c r="I65" s="1418"/>
      <c r="J65" s="1418"/>
      <c r="K65" s="1418"/>
      <c r="L65" s="1418"/>
      <c r="M65" s="1418"/>
      <c r="N65" s="1418"/>
      <c r="O65" s="1418"/>
      <c r="P65" s="1418"/>
      <c r="Q65" s="1418"/>
    </row>
    <row r="66" spans="7:17" x14ac:dyDescent="0.35">
      <c r="G66" s="1418"/>
      <c r="H66" s="1418"/>
      <c r="I66" s="1418"/>
      <c r="J66" s="1418"/>
      <c r="K66" s="1418"/>
      <c r="L66" s="1418"/>
      <c r="M66" s="1418"/>
      <c r="N66" s="1418"/>
      <c r="O66" s="1418"/>
      <c r="P66" s="1418"/>
      <c r="Q66" s="1418"/>
    </row>
    <row r="67" spans="7:17" x14ac:dyDescent="0.35">
      <c r="G67" s="1418"/>
      <c r="H67" s="1418"/>
      <c r="I67" s="1418"/>
      <c r="J67" s="1418"/>
      <c r="K67" s="1418"/>
      <c r="L67" s="1418"/>
      <c r="M67" s="1418"/>
      <c r="N67" s="1418"/>
      <c r="O67" s="1418"/>
      <c r="P67" s="1418"/>
      <c r="Q67" s="1418"/>
    </row>
    <row r="68" spans="7:17" x14ac:dyDescent="0.35">
      <c r="G68" s="1418"/>
      <c r="H68" s="1418"/>
      <c r="I68" s="1418"/>
      <c r="J68" s="1418"/>
      <c r="K68" s="1418"/>
      <c r="L68" s="1418"/>
      <c r="M68" s="1418"/>
      <c r="N68" s="1418"/>
      <c r="O68" s="1418"/>
      <c r="P68" s="1418"/>
      <c r="Q68" s="1418"/>
    </row>
    <row r="69" spans="7:17" x14ac:dyDescent="0.35">
      <c r="G69" s="1418"/>
      <c r="H69" s="1418"/>
      <c r="I69" s="1418"/>
      <c r="J69" s="1418"/>
      <c r="K69" s="1418"/>
      <c r="L69" s="1418"/>
      <c r="M69" s="1418"/>
      <c r="N69" s="1418"/>
      <c r="O69" s="1418"/>
      <c r="P69" s="1418"/>
      <c r="Q69" s="1418"/>
    </row>
    <row r="70" spans="7:17" x14ac:dyDescent="0.35">
      <c r="G70" s="1418"/>
      <c r="H70" s="1418"/>
      <c r="I70" s="1418"/>
      <c r="J70" s="1418"/>
      <c r="K70" s="1418"/>
      <c r="L70" s="1418"/>
      <c r="M70" s="1418"/>
      <c r="N70" s="1418"/>
      <c r="O70" s="1418"/>
      <c r="P70" s="1418"/>
      <c r="Q70" s="1418"/>
    </row>
    <row r="71" spans="7:17" x14ac:dyDescent="0.35">
      <c r="G71" s="1418"/>
      <c r="H71" s="1418"/>
      <c r="I71" s="1418"/>
      <c r="J71" s="1418"/>
      <c r="K71" s="1418"/>
      <c r="L71" s="1418"/>
      <c r="M71" s="1418"/>
      <c r="N71" s="1418"/>
      <c r="O71" s="1418"/>
      <c r="P71" s="1418"/>
      <c r="Q71" s="1418"/>
    </row>
    <row r="72" spans="7:17" x14ac:dyDescent="0.35">
      <c r="G72" s="1418"/>
      <c r="H72" s="1418"/>
      <c r="I72" s="1418"/>
      <c r="J72" s="1418"/>
      <c r="K72" s="1418"/>
      <c r="L72" s="1418"/>
      <c r="M72" s="1418"/>
      <c r="N72" s="1418"/>
      <c r="O72" s="1418"/>
      <c r="P72" s="1418"/>
      <c r="Q72" s="1418"/>
    </row>
    <row r="73" spans="7:17" x14ac:dyDescent="0.35">
      <c r="G73" s="1418"/>
      <c r="H73" s="1418"/>
      <c r="I73" s="1418"/>
      <c r="J73" s="1418"/>
      <c r="K73" s="1418"/>
      <c r="L73" s="1418"/>
      <c r="M73" s="1418"/>
      <c r="N73" s="1418"/>
      <c r="O73" s="1418"/>
      <c r="P73" s="1418"/>
      <c r="Q73" s="1418"/>
    </row>
    <row r="74" spans="7:17" x14ac:dyDescent="0.35">
      <c r="G74" s="1418"/>
      <c r="H74" s="1418"/>
      <c r="I74" s="1418"/>
      <c r="J74" s="1418"/>
      <c r="K74" s="1418"/>
      <c r="L74" s="1418"/>
      <c r="M74" s="1418"/>
      <c r="N74" s="1418"/>
      <c r="O74" s="1418"/>
      <c r="P74" s="1418"/>
      <c r="Q74" s="1418"/>
    </row>
    <row r="75" spans="7:17" x14ac:dyDescent="0.35">
      <c r="G75" s="1418"/>
      <c r="H75" s="1418"/>
      <c r="I75" s="1418"/>
      <c r="J75" s="1418"/>
      <c r="K75" s="1418"/>
      <c r="L75" s="1418"/>
      <c r="M75" s="1418"/>
      <c r="N75" s="1418"/>
      <c r="O75" s="1418"/>
      <c r="P75" s="1418"/>
      <c r="Q75" s="1418"/>
    </row>
    <row r="76" spans="7:17" x14ac:dyDescent="0.35">
      <c r="G76" s="1418"/>
      <c r="H76" s="1418"/>
      <c r="I76" s="1418"/>
      <c r="J76" s="1418"/>
      <c r="K76" s="1418"/>
      <c r="L76" s="1418"/>
      <c r="M76" s="1418"/>
      <c r="N76" s="1418"/>
      <c r="O76" s="1418"/>
      <c r="P76" s="1418"/>
      <c r="Q76" s="1418"/>
    </row>
    <row r="77" spans="7:17" x14ac:dyDescent="0.35">
      <c r="G77" s="1418"/>
      <c r="H77" s="1418"/>
      <c r="I77" s="1418"/>
      <c r="J77" s="1418"/>
      <c r="K77" s="1418"/>
      <c r="L77" s="1418"/>
      <c r="N77" s="1418"/>
      <c r="O77" s="1418"/>
      <c r="P77" s="642"/>
      <c r="Q77" s="506"/>
    </row>
    <row r="78" spans="7:17" x14ac:dyDescent="0.35">
      <c r="G78" s="1418"/>
      <c r="H78" s="1418"/>
      <c r="I78" s="1418"/>
      <c r="J78" s="1418"/>
      <c r="K78" s="1418"/>
      <c r="L78" s="1418"/>
      <c r="N78" s="1418"/>
      <c r="O78" s="1418"/>
      <c r="P78" s="642"/>
      <c r="Q78" s="506"/>
    </row>
    <row r="79" spans="7:17" x14ac:dyDescent="0.35">
      <c r="G79" s="1418"/>
      <c r="H79" s="1418"/>
      <c r="I79" s="1418"/>
      <c r="J79" s="1418"/>
      <c r="K79" s="1418"/>
      <c r="L79" s="1418"/>
      <c r="N79" s="1418"/>
      <c r="O79" s="1418"/>
      <c r="P79" s="642"/>
      <c r="Q79" s="506"/>
    </row>
    <row r="80" spans="7:17" x14ac:dyDescent="0.35">
      <c r="G80" s="1418"/>
      <c r="H80" s="1418"/>
      <c r="I80" s="1418"/>
      <c r="J80" s="1418"/>
      <c r="K80" s="1418"/>
      <c r="L80" s="1418"/>
      <c r="N80" s="1418"/>
      <c r="O80" s="1418"/>
      <c r="P80" s="642"/>
      <c r="Q80" s="506"/>
    </row>
    <row r="81" spans="16:19" x14ac:dyDescent="0.35">
      <c r="P81" s="642"/>
      <c r="Q81" s="506"/>
      <c r="R81" s="1418"/>
      <c r="S81" s="1418"/>
    </row>
    <row r="82" spans="16:19" x14ac:dyDescent="0.35">
      <c r="P82" s="642"/>
      <c r="Q82" s="506"/>
      <c r="R82" s="1418"/>
      <c r="S82" s="1418"/>
    </row>
    <row r="83" spans="16:19" x14ac:dyDescent="0.35">
      <c r="P83" s="642"/>
      <c r="Q83" s="506"/>
      <c r="R83" s="1418"/>
      <c r="S83" s="1418"/>
    </row>
    <row r="84" spans="16:19" x14ac:dyDescent="0.35">
      <c r="P84" s="642"/>
      <c r="Q84" s="506"/>
      <c r="R84" s="1418"/>
      <c r="S84" s="1418"/>
    </row>
    <row r="85" spans="16:19" x14ac:dyDescent="0.35">
      <c r="P85" s="642"/>
      <c r="Q85" s="506"/>
      <c r="R85" s="1418"/>
      <c r="S85" s="1418"/>
    </row>
    <row r="86" spans="16:19" x14ac:dyDescent="0.35">
      <c r="P86" s="642"/>
      <c r="Q86" s="506"/>
      <c r="R86" s="1418"/>
      <c r="S86" s="1418"/>
    </row>
    <row r="87" spans="16:19" x14ac:dyDescent="0.35">
      <c r="P87" s="642"/>
      <c r="Q87" s="506"/>
      <c r="R87" s="1418"/>
      <c r="S87" s="1418"/>
    </row>
    <row r="88" spans="16:19" x14ac:dyDescent="0.35">
      <c r="P88" s="642"/>
      <c r="Q88" s="506"/>
      <c r="R88" s="1418"/>
      <c r="S88" s="1418"/>
    </row>
    <row r="89" spans="16:19" x14ac:dyDescent="0.35">
      <c r="P89" s="531"/>
      <c r="Q89" s="1418"/>
      <c r="R89" s="1418"/>
      <c r="S89" s="641"/>
    </row>
  </sheetData>
  <mergeCells count="4">
    <mergeCell ref="N4:AC4"/>
    <mergeCell ref="B3:F3"/>
    <mergeCell ref="G3:K3"/>
    <mergeCell ref="AE4:AX4"/>
  </mergeCells>
  <hyperlinks>
    <hyperlink ref="E5" r:id="rId1" xr:uid="{00000000-0004-0000-0400-000000000000}"/>
    <hyperlink ref="E6" r:id="rId2" xr:uid="{00000000-0004-0000-0400-000001000000}"/>
    <hyperlink ref="E9" r:id="rId3" xr:uid="{00000000-0004-0000-0400-000002000000}"/>
    <hyperlink ref="E10" r:id="rId4" xr:uid="{00000000-0004-0000-0400-000003000000}"/>
    <hyperlink ref="E11" r:id="rId5" xr:uid="{00000000-0004-0000-0400-000004000000}"/>
    <hyperlink ref="E12" r:id="rId6" xr:uid="{00000000-0004-0000-0400-000005000000}"/>
    <hyperlink ref="E14" r:id="rId7" xr:uid="{00000000-0004-0000-0400-000006000000}"/>
    <hyperlink ref="E17" r:id="rId8" xr:uid="{00000000-0004-0000-0400-000007000000}"/>
    <hyperlink ref="E33" r:id="rId9" xr:uid="{00000000-0004-0000-0400-000008000000}"/>
    <hyperlink ref="E34" r:id="rId10" xr:uid="{00000000-0004-0000-0400-000009000000}"/>
    <hyperlink ref="J24" r:id="rId11" xr:uid="{00000000-0004-0000-0400-00000A000000}"/>
    <hyperlink ref="J41" r:id="rId12" xr:uid="{00000000-0004-0000-0400-00000B000000}"/>
  </hyperlinks>
  <pageMargins left="0.7" right="0.7" top="0.75" bottom="0.75" header="0.3" footer="0.3"/>
  <pageSetup paperSize="9" orientation="portrait"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
  <sheetViews>
    <sheetView zoomScale="95" zoomScaleNormal="90" workbookViewId="0">
      <pane xSplit="1" topLeftCell="D1" activePane="topRight" state="frozen"/>
      <selection pane="topRight"/>
    </sheetView>
  </sheetViews>
  <sheetFormatPr baseColWidth="10" defaultColWidth="8.81640625" defaultRowHeight="14.5" x14ac:dyDescent="0.35"/>
  <cols>
    <col min="1" max="1" width="43" customWidth="1"/>
    <col min="2" max="2" width="25" customWidth="1"/>
    <col min="3" max="3" width="21.453125" customWidth="1"/>
    <col min="4" max="4" width="23.81640625" customWidth="1"/>
    <col min="5" max="5" width="23.26953125" customWidth="1"/>
    <col min="6" max="6" width="11" customWidth="1"/>
    <col min="7" max="7" width="27.453125" customWidth="1"/>
    <col min="9" max="9" width="10.26953125" customWidth="1"/>
    <col min="12" max="12" width="12.7265625" customWidth="1"/>
    <col min="14" max="14" width="11.81640625" customWidth="1"/>
    <col min="15" max="15" width="14.1796875" customWidth="1"/>
    <col min="18" max="18" width="10.26953125" customWidth="1"/>
    <col min="19" max="19" width="8.453125" customWidth="1"/>
    <col min="20" max="20" width="9.81640625" customWidth="1"/>
    <col min="21" max="21" width="10.26953125" customWidth="1"/>
    <col min="22" max="22" width="10" customWidth="1"/>
  </cols>
  <sheetData>
    <row r="1" spans="1:22" x14ac:dyDescent="0.35">
      <c r="A1" s="3" t="s">
        <v>1368</v>
      </c>
      <c r="B1" s="1418"/>
      <c r="C1" s="1418"/>
      <c r="D1" s="1418"/>
      <c r="E1" s="1418"/>
      <c r="F1" s="1418"/>
      <c r="G1" s="1418"/>
      <c r="H1" s="1418"/>
      <c r="I1" s="1418"/>
      <c r="J1" s="1418"/>
      <c r="K1" s="1418"/>
      <c r="L1" s="1418"/>
      <c r="M1" s="1418"/>
      <c r="N1" s="1418"/>
      <c r="O1" s="1418"/>
      <c r="P1" s="1418"/>
      <c r="Q1" s="1418"/>
      <c r="R1" s="1418"/>
      <c r="S1" s="1418"/>
      <c r="T1" s="1418"/>
      <c r="U1" s="1418"/>
      <c r="V1" s="1418"/>
    </row>
    <row r="2" spans="1:22" x14ac:dyDescent="0.35">
      <c r="A2" s="3"/>
      <c r="B2" s="1418"/>
      <c r="C2" s="1418"/>
      <c r="D2" s="1418"/>
      <c r="E2" s="1418"/>
      <c r="F2" s="1418"/>
      <c r="G2" s="1418"/>
      <c r="H2" s="1418"/>
      <c r="I2" s="1418"/>
      <c r="J2" s="1418"/>
      <c r="K2" s="1418"/>
      <c r="L2" s="1418"/>
      <c r="M2" s="1418"/>
      <c r="N2" s="1418"/>
      <c r="O2" s="1418"/>
      <c r="P2" s="1418"/>
      <c r="Q2" s="1418"/>
      <c r="R2" s="1418"/>
      <c r="S2" s="1418"/>
      <c r="T2" s="1418"/>
      <c r="U2" s="1418"/>
      <c r="V2" s="1418"/>
    </row>
    <row r="3" spans="1:22" ht="15" thickBot="1" x14ac:dyDescent="0.4">
      <c r="A3" s="1418"/>
      <c r="B3" s="1418"/>
      <c r="C3" s="1418"/>
      <c r="D3" s="1418"/>
      <c r="E3" s="1418"/>
      <c r="F3" s="1418"/>
      <c r="G3" s="1418"/>
      <c r="H3" s="1418"/>
      <c r="I3" s="1418"/>
      <c r="J3" s="1418"/>
      <c r="K3" s="1418"/>
      <c r="L3" s="1418"/>
      <c r="M3" s="1418"/>
      <c r="N3" s="1418"/>
      <c r="O3" s="1418"/>
      <c r="P3" s="1418"/>
      <c r="Q3" s="1418"/>
      <c r="R3" s="1418"/>
      <c r="S3" s="1418"/>
      <c r="T3" s="1418"/>
      <c r="U3" s="1418"/>
      <c r="V3" s="1418"/>
    </row>
    <row r="4" spans="1:22" x14ac:dyDescent="0.35">
      <c r="A4" s="185" t="s">
        <v>4</v>
      </c>
      <c r="B4" s="650" t="s">
        <v>165</v>
      </c>
      <c r="C4" s="651" t="s">
        <v>166</v>
      </c>
      <c r="D4" s="651" t="s">
        <v>167</v>
      </c>
      <c r="E4" s="651" t="s">
        <v>168</v>
      </c>
      <c r="F4" s="652" t="s">
        <v>169</v>
      </c>
      <c r="G4" s="661" t="s">
        <v>499</v>
      </c>
      <c r="H4" s="1447" t="s">
        <v>1369</v>
      </c>
      <c r="I4" s="1447"/>
      <c r="J4" s="1447"/>
      <c r="K4" s="1447"/>
      <c r="L4" s="1447"/>
      <c r="M4" s="1447"/>
      <c r="N4" s="1447"/>
      <c r="O4" s="1447"/>
      <c r="P4" s="1447"/>
      <c r="Q4" s="1447"/>
      <c r="R4" s="1447"/>
      <c r="S4" s="1447"/>
      <c r="T4" s="1447"/>
      <c r="U4" s="1447"/>
      <c r="V4" s="1447"/>
    </row>
    <row r="5" spans="1:22" x14ac:dyDescent="0.35">
      <c r="A5" s="186" t="s">
        <v>173</v>
      </c>
      <c r="B5" s="653">
        <v>1</v>
      </c>
      <c r="C5" s="41" t="s">
        <v>1370</v>
      </c>
      <c r="D5" s="41" t="s">
        <v>1371</v>
      </c>
      <c r="E5" s="42" t="s">
        <v>1372</v>
      </c>
      <c r="F5" s="654">
        <v>2</v>
      </c>
      <c r="G5" s="662" t="s">
        <v>1373</v>
      </c>
      <c r="H5" s="1100" t="s">
        <v>1374</v>
      </c>
      <c r="I5" s="1045" t="s">
        <v>1375</v>
      </c>
      <c r="J5" s="521"/>
      <c r="K5" s="948" t="s">
        <v>1376</v>
      </c>
      <c r="L5" s="1053" t="s">
        <v>1377</v>
      </c>
      <c r="M5" s="1056" t="s">
        <v>1378</v>
      </c>
      <c r="N5" s="1060" t="s">
        <v>1379</v>
      </c>
      <c r="O5" s="993" t="s">
        <v>1380</v>
      </c>
      <c r="P5" s="544" t="s">
        <v>146</v>
      </c>
      <c r="Q5" s="1062" t="s">
        <v>1381</v>
      </c>
      <c r="R5" s="1064" t="s">
        <v>1382</v>
      </c>
      <c r="S5" s="1067" t="s">
        <v>1383</v>
      </c>
      <c r="T5" s="1071" t="s">
        <v>1384</v>
      </c>
      <c r="U5" s="1075" t="s">
        <v>1385</v>
      </c>
      <c r="V5" s="1079" t="s">
        <v>1386</v>
      </c>
    </row>
    <row r="6" spans="1:22" x14ac:dyDescent="0.35">
      <c r="A6" s="186" t="s">
        <v>192</v>
      </c>
      <c r="B6" s="653">
        <v>1</v>
      </c>
      <c r="C6" s="41" t="s">
        <v>1387</v>
      </c>
      <c r="D6" s="41" t="s">
        <v>1388</v>
      </c>
      <c r="E6" s="42" t="s">
        <v>1389</v>
      </c>
      <c r="F6" s="654">
        <v>2</v>
      </c>
      <c r="G6" s="663"/>
      <c r="H6" s="1100" t="s">
        <v>1374</v>
      </c>
      <c r="I6" s="521"/>
      <c r="J6" s="521"/>
      <c r="K6" s="1049" t="s">
        <v>1376</v>
      </c>
      <c r="L6" s="1054" t="s">
        <v>1377</v>
      </c>
      <c r="M6" s="1056" t="s">
        <v>1378</v>
      </c>
      <c r="N6" s="1060" t="s">
        <v>1379</v>
      </c>
      <c r="O6" s="993" t="s">
        <v>1390</v>
      </c>
      <c r="P6" s="544" t="s">
        <v>146</v>
      </c>
      <c r="Q6" s="1062" t="s">
        <v>1381</v>
      </c>
      <c r="R6" s="1065" t="s">
        <v>1382</v>
      </c>
      <c r="S6" s="1068" t="s">
        <v>1383</v>
      </c>
      <c r="T6" s="1072" t="s">
        <v>1384</v>
      </c>
      <c r="U6" s="1076" t="s">
        <v>1385</v>
      </c>
      <c r="V6" s="1079" t="s">
        <v>1386</v>
      </c>
    </row>
    <row r="7" spans="1:22" x14ac:dyDescent="0.35">
      <c r="A7" s="186" t="s">
        <v>198</v>
      </c>
      <c r="B7" s="653">
        <v>1</v>
      </c>
      <c r="C7" s="41" t="s">
        <v>1391</v>
      </c>
      <c r="D7" s="41" t="s">
        <v>1392</v>
      </c>
      <c r="E7" s="42" t="s">
        <v>1393</v>
      </c>
      <c r="F7" s="654">
        <v>2</v>
      </c>
      <c r="G7" s="663"/>
      <c r="H7" s="1418"/>
      <c r="I7" s="521"/>
      <c r="J7" s="539" t="s">
        <v>1384</v>
      </c>
      <c r="K7" s="1138" t="s">
        <v>1383</v>
      </c>
      <c r="L7" s="1139" t="s">
        <v>1382</v>
      </c>
      <c r="M7" s="1057" t="s">
        <v>1378</v>
      </c>
      <c r="N7" s="1060" t="s">
        <v>1379</v>
      </c>
      <c r="O7" s="993" t="s">
        <v>1390</v>
      </c>
      <c r="P7" s="544" t="s">
        <v>146</v>
      </c>
      <c r="Q7" s="1063" t="s">
        <v>1381</v>
      </c>
      <c r="R7" s="1140" t="s">
        <v>1377</v>
      </c>
      <c r="S7" s="1141" t="s">
        <v>1376</v>
      </c>
      <c r="T7" s="1137" t="s">
        <v>1375</v>
      </c>
      <c r="U7" s="1142" t="s">
        <v>1374</v>
      </c>
      <c r="V7" s="1143" t="s">
        <v>1394</v>
      </c>
    </row>
    <row r="8" spans="1:22" x14ac:dyDescent="0.35">
      <c r="A8" s="186" t="s">
        <v>207</v>
      </c>
      <c r="B8" s="653">
        <v>5</v>
      </c>
      <c r="C8" s="41" t="s">
        <v>1395</v>
      </c>
      <c r="D8" s="41" t="s">
        <v>1396</v>
      </c>
      <c r="E8" s="41" t="s">
        <v>1397</v>
      </c>
      <c r="F8" s="654">
        <v>2</v>
      </c>
      <c r="G8" s="663"/>
      <c r="H8" s="1100" t="s">
        <v>1374</v>
      </c>
      <c r="I8" s="1045" t="s">
        <v>1375</v>
      </c>
      <c r="J8" s="521"/>
      <c r="K8" s="1050" t="s">
        <v>1376</v>
      </c>
      <c r="L8" s="1055" t="s">
        <v>1377</v>
      </c>
      <c r="M8" s="521"/>
      <c r="N8" s="1060" t="s">
        <v>1379</v>
      </c>
      <c r="O8" s="993" t="s">
        <v>1398</v>
      </c>
      <c r="P8" s="544" t="s">
        <v>146</v>
      </c>
      <c r="Q8" s="1062" t="s">
        <v>1381</v>
      </c>
      <c r="R8" s="1066" t="s">
        <v>1382</v>
      </c>
      <c r="S8" s="1069" t="s">
        <v>1383</v>
      </c>
      <c r="T8" s="1073" t="s">
        <v>1384</v>
      </c>
      <c r="U8" s="1077" t="s">
        <v>1385</v>
      </c>
      <c r="V8" s="1079" t="s">
        <v>1386</v>
      </c>
    </row>
    <row r="9" spans="1:22" x14ac:dyDescent="0.35">
      <c r="A9" s="186" t="s">
        <v>214</v>
      </c>
      <c r="B9" s="653">
        <v>1</v>
      </c>
      <c r="C9" s="41" t="s">
        <v>1399</v>
      </c>
      <c r="D9" s="41" t="s">
        <v>1400</v>
      </c>
      <c r="E9" s="42" t="s">
        <v>1401</v>
      </c>
      <c r="F9" s="654">
        <v>2</v>
      </c>
      <c r="G9" s="663"/>
      <c r="H9" s="1100" t="s">
        <v>1374</v>
      </c>
      <c r="I9" s="1045" t="s">
        <v>1375</v>
      </c>
      <c r="J9" s="521"/>
      <c r="K9" s="1051" t="s">
        <v>1376</v>
      </c>
      <c r="L9" s="1053" t="s">
        <v>1377</v>
      </c>
      <c r="M9" s="521"/>
      <c r="N9" s="1060" t="s">
        <v>1379</v>
      </c>
      <c r="O9" s="993" t="s">
        <v>1398</v>
      </c>
      <c r="P9" s="544" t="s">
        <v>146</v>
      </c>
      <c r="Q9" s="1062" t="s">
        <v>1381</v>
      </c>
      <c r="R9" s="1064" t="s">
        <v>1382</v>
      </c>
      <c r="S9" s="1067" t="s">
        <v>1383</v>
      </c>
      <c r="T9" s="1071" t="s">
        <v>1384</v>
      </c>
      <c r="U9" s="1075" t="s">
        <v>1385</v>
      </c>
      <c r="V9" s="1079" t="s">
        <v>1386</v>
      </c>
    </row>
    <row r="10" spans="1:22" x14ac:dyDescent="0.35">
      <c r="A10" s="186" t="s">
        <v>219</v>
      </c>
      <c r="B10" s="653">
        <v>19</v>
      </c>
      <c r="C10" s="41" t="s">
        <v>1402</v>
      </c>
      <c r="D10" s="41" t="s">
        <v>1403</v>
      </c>
      <c r="E10" s="41" t="s">
        <v>1404</v>
      </c>
      <c r="F10" s="654">
        <v>3</v>
      </c>
      <c r="G10" s="663"/>
      <c r="H10" s="1100" t="s">
        <v>1374</v>
      </c>
      <c r="I10" s="1045" t="s">
        <v>1375</v>
      </c>
      <c r="J10" s="521"/>
      <c r="K10" s="1051" t="s">
        <v>1376</v>
      </c>
      <c r="L10" s="1053" t="s">
        <v>1377</v>
      </c>
      <c r="M10" s="521"/>
      <c r="N10" s="1060" t="s">
        <v>1379</v>
      </c>
      <c r="O10" s="993" t="s">
        <v>1405</v>
      </c>
      <c r="P10" s="544" t="s">
        <v>146</v>
      </c>
      <c r="Q10" s="1062" t="s">
        <v>1381</v>
      </c>
      <c r="R10" s="1064" t="s">
        <v>1382</v>
      </c>
      <c r="S10" s="1067" t="s">
        <v>1383</v>
      </c>
      <c r="T10" s="1071" t="s">
        <v>1384</v>
      </c>
      <c r="U10" s="1075" t="s">
        <v>1385</v>
      </c>
      <c r="V10" s="1079" t="s">
        <v>1386</v>
      </c>
    </row>
    <row r="11" spans="1:22" x14ac:dyDescent="0.35">
      <c r="A11" s="186" t="s">
        <v>224</v>
      </c>
      <c r="B11" s="653">
        <v>27</v>
      </c>
      <c r="C11" s="41" t="s">
        <v>1406</v>
      </c>
      <c r="D11" s="41" t="s">
        <v>1407</v>
      </c>
      <c r="E11" s="41" t="s">
        <v>1408</v>
      </c>
      <c r="F11" s="654">
        <v>2</v>
      </c>
      <c r="G11" s="663"/>
      <c r="H11" s="1100" t="s">
        <v>1374</v>
      </c>
      <c r="I11" s="1045" t="s">
        <v>1375</v>
      </c>
      <c r="J11" s="521"/>
      <c r="K11" s="1051" t="s">
        <v>1376</v>
      </c>
      <c r="L11" s="1053" t="s">
        <v>1377</v>
      </c>
      <c r="M11" s="1056" t="s">
        <v>1378</v>
      </c>
      <c r="N11" s="1060" t="s">
        <v>1379</v>
      </c>
      <c r="O11" s="993" t="s">
        <v>1409</v>
      </c>
      <c r="P11" s="544" t="s">
        <v>146</v>
      </c>
      <c r="Q11" s="1062" t="s">
        <v>1381</v>
      </c>
      <c r="R11" s="1064" t="s">
        <v>1382</v>
      </c>
      <c r="S11" s="1067" t="s">
        <v>1383</v>
      </c>
      <c r="T11" s="1071" t="s">
        <v>1384</v>
      </c>
      <c r="U11" s="1075" t="s">
        <v>1385</v>
      </c>
      <c r="V11" s="1079" t="s">
        <v>1386</v>
      </c>
    </row>
    <row r="12" spans="1:22" x14ac:dyDescent="0.35">
      <c r="A12" s="186" t="s">
        <v>229</v>
      </c>
      <c r="B12" s="653">
        <v>1</v>
      </c>
      <c r="C12" s="41" t="s">
        <v>1410</v>
      </c>
      <c r="D12" s="41" t="s">
        <v>1411</v>
      </c>
      <c r="E12" s="42" t="s">
        <v>1412</v>
      </c>
      <c r="F12" s="654">
        <v>2</v>
      </c>
      <c r="G12" s="663" t="s">
        <v>1413</v>
      </c>
      <c r="H12" s="1100" t="s">
        <v>1374</v>
      </c>
      <c r="I12" s="1045" t="s">
        <v>1375</v>
      </c>
      <c r="J12" s="521"/>
      <c r="K12" s="1051" t="s">
        <v>1376</v>
      </c>
      <c r="L12" s="1053" t="s">
        <v>1377</v>
      </c>
      <c r="M12" s="1056" t="s">
        <v>1378</v>
      </c>
      <c r="N12" s="1060" t="s">
        <v>1379</v>
      </c>
      <c r="O12" s="521"/>
      <c r="P12" s="544" t="s">
        <v>146</v>
      </c>
      <c r="Q12" s="1062" t="s">
        <v>1381</v>
      </c>
      <c r="R12" s="1064" t="s">
        <v>1382</v>
      </c>
      <c r="S12" s="1067" t="s">
        <v>1383</v>
      </c>
      <c r="T12" s="1071" t="s">
        <v>1384</v>
      </c>
      <c r="U12" s="1075" t="s">
        <v>1385</v>
      </c>
      <c r="V12" s="1079" t="s">
        <v>1386</v>
      </c>
    </row>
    <row r="13" spans="1:22" x14ac:dyDescent="0.35">
      <c r="A13" s="186" t="s">
        <v>236</v>
      </c>
      <c r="B13" s="653">
        <v>6</v>
      </c>
      <c r="C13" s="41" t="s">
        <v>1414</v>
      </c>
      <c r="D13" s="41" t="s">
        <v>1415</v>
      </c>
      <c r="E13" s="41" t="s">
        <v>1416</v>
      </c>
      <c r="F13" s="654">
        <v>2</v>
      </c>
      <c r="G13" s="663"/>
      <c r="H13" s="1101" t="s">
        <v>1374</v>
      </c>
      <c r="I13" s="1046" t="s">
        <v>1375</v>
      </c>
      <c r="J13" s="521"/>
      <c r="K13" s="1051" t="s">
        <v>1376</v>
      </c>
      <c r="L13" s="1053" t="s">
        <v>1377</v>
      </c>
      <c r="M13" s="521"/>
      <c r="N13" s="1060" t="s">
        <v>1379</v>
      </c>
      <c r="O13" s="521"/>
      <c r="P13" s="544" t="s">
        <v>146</v>
      </c>
      <c r="Q13" s="1062" t="s">
        <v>1381</v>
      </c>
      <c r="R13" s="1064" t="s">
        <v>1382</v>
      </c>
      <c r="S13" s="1067" t="s">
        <v>1383</v>
      </c>
      <c r="T13" s="1071" t="s">
        <v>1384</v>
      </c>
      <c r="U13" s="1075" t="s">
        <v>1385</v>
      </c>
      <c r="V13" s="1079" t="s">
        <v>1386</v>
      </c>
    </row>
    <row r="14" spans="1:22" x14ac:dyDescent="0.35">
      <c r="A14" s="186" t="s">
        <v>243</v>
      </c>
      <c r="B14" s="653">
        <v>16</v>
      </c>
      <c r="C14" s="41" t="s">
        <v>1417</v>
      </c>
      <c r="D14" s="41" t="s">
        <v>1418</v>
      </c>
      <c r="E14" s="42" t="s">
        <v>1419</v>
      </c>
      <c r="F14" s="654">
        <v>2</v>
      </c>
      <c r="G14" s="663"/>
      <c r="H14" s="1100" t="s">
        <v>1374</v>
      </c>
      <c r="I14" s="1045" t="s">
        <v>1375</v>
      </c>
      <c r="J14" s="521"/>
      <c r="K14" s="1051" t="s">
        <v>1376</v>
      </c>
      <c r="L14" s="1053" t="s">
        <v>1377</v>
      </c>
      <c r="M14" s="1056" t="s">
        <v>1378</v>
      </c>
      <c r="N14" s="1060" t="s">
        <v>1379</v>
      </c>
      <c r="O14" s="993" t="s">
        <v>1420</v>
      </c>
      <c r="P14" s="544" t="s">
        <v>146</v>
      </c>
      <c r="Q14" s="1062" t="s">
        <v>1381</v>
      </c>
      <c r="R14" s="1064" t="s">
        <v>1382</v>
      </c>
      <c r="S14" s="1067" t="s">
        <v>1383</v>
      </c>
      <c r="T14" s="1071" t="s">
        <v>1384</v>
      </c>
      <c r="U14" s="1075" t="s">
        <v>1385</v>
      </c>
      <c r="V14" s="1079" t="s">
        <v>1386</v>
      </c>
    </row>
    <row r="15" spans="1:22" x14ac:dyDescent="0.35">
      <c r="A15" s="186" t="s">
        <v>250</v>
      </c>
      <c r="B15" s="653">
        <v>110735</v>
      </c>
      <c r="C15" s="41" t="s">
        <v>1421</v>
      </c>
      <c r="D15" s="41" t="s">
        <v>1422</v>
      </c>
      <c r="E15" s="41" t="s">
        <v>1423</v>
      </c>
      <c r="F15" s="654">
        <v>2</v>
      </c>
      <c r="G15" s="663"/>
      <c r="H15" s="1101" t="s">
        <v>1374</v>
      </c>
      <c r="I15" s="1046" t="s">
        <v>1375</v>
      </c>
      <c r="J15" s="521"/>
      <c r="K15" s="1051" t="s">
        <v>1376</v>
      </c>
      <c r="L15" s="1053" t="s">
        <v>1377</v>
      </c>
      <c r="M15" s="1056" t="s">
        <v>1378</v>
      </c>
      <c r="N15" s="521"/>
      <c r="O15" s="521" t="s">
        <v>594</v>
      </c>
      <c r="P15" s="544" t="s">
        <v>146</v>
      </c>
      <c r="Q15" s="1062" t="s">
        <v>1381</v>
      </c>
      <c r="R15" s="1064" t="s">
        <v>1382</v>
      </c>
      <c r="S15" s="1067" t="s">
        <v>1383</v>
      </c>
      <c r="T15" s="1071" t="s">
        <v>1384</v>
      </c>
      <c r="U15" s="1075" t="s">
        <v>1385</v>
      </c>
      <c r="V15" s="1079" t="s">
        <v>1386</v>
      </c>
    </row>
    <row r="16" spans="1:22" x14ac:dyDescent="0.35">
      <c r="A16" s="186" t="s">
        <v>255</v>
      </c>
      <c r="B16" s="653">
        <v>5</v>
      </c>
      <c r="C16" s="41" t="s">
        <v>1424</v>
      </c>
      <c r="D16" s="41" t="s">
        <v>1425</v>
      </c>
      <c r="E16" s="41" t="s">
        <v>1426</v>
      </c>
      <c r="F16" s="654">
        <v>2</v>
      </c>
      <c r="G16" s="663"/>
      <c r="H16" s="1100" t="s">
        <v>1374</v>
      </c>
      <c r="I16" s="1045" t="s">
        <v>1375</v>
      </c>
      <c r="J16" s="521"/>
      <c r="K16" s="1051" t="s">
        <v>1376</v>
      </c>
      <c r="L16" s="1053" t="s">
        <v>1377</v>
      </c>
      <c r="M16" s="1056" t="s">
        <v>1378</v>
      </c>
      <c r="N16" s="1060" t="s">
        <v>1379</v>
      </c>
      <c r="O16" s="993" t="s">
        <v>1398</v>
      </c>
      <c r="P16" s="544" t="s">
        <v>146</v>
      </c>
      <c r="Q16" s="521"/>
      <c r="R16" s="1064" t="s">
        <v>1382</v>
      </c>
      <c r="S16" s="1067" t="s">
        <v>1383</v>
      </c>
      <c r="T16" s="1071" t="s">
        <v>1384</v>
      </c>
      <c r="U16" s="1075" t="s">
        <v>1385</v>
      </c>
      <c r="V16" s="1079" t="s">
        <v>1386</v>
      </c>
    </row>
    <row r="17" spans="1:22" x14ac:dyDescent="0.35">
      <c r="A17" s="186" t="s">
        <v>262</v>
      </c>
      <c r="B17" s="653">
        <v>38</v>
      </c>
      <c r="C17" s="41" t="s">
        <v>1427</v>
      </c>
      <c r="D17" s="41" t="s">
        <v>1428</v>
      </c>
      <c r="E17" s="42" t="s">
        <v>1429</v>
      </c>
      <c r="F17" s="654">
        <v>2</v>
      </c>
      <c r="G17" s="663"/>
      <c r="H17" s="1100" t="s">
        <v>1374</v>
      </c>
      <c r="I17" s="1045" t="s">
        <v>1375</v>
      </c>
      <c r="J17" s="521"/>
      <c r="K17" s="1051" t="s">
        <v>1376</v>
      </c>
      <c r="L17" s="1053" t="s">
        <v>1377</v>
      </c>
      <c r="M17" s="1056" t="s">
        <v>1378</v>
      </c>
      <c r="N17" s="1060" t="s">
        <v>1379</v>
      </c>
      <c r="O17" s="993" t="s">
        <v>1430</v>
      </c>
      <c r="P17" s="544" t="s">
        <v>146</v>
      </c>
      <c r="Q17" s="1062" t="s">
        <v>1381</v>
      </c>
      <c r="R17" s="1064" t="s">
        <v>1382</v>
      </c>
      <c r="S17" s="1067" t="s">
        <v>1383</v>
      </c>
      <c r="T17" s="1071" t="s">
        <v>1384</v>
      </c>
      <c r="U17" s="1075" t="s">
        <v>1385</v>
      </c>
      <c r="V17" s="1079" t="s">
        <v>1386</v>
      </c>
    </row>
    <row r="18" spans="1:22" s="675" customFormat="1" x14ac:dyDescent="0.35">
      <c r="A18" s="186" t="s">
        <v>268</v>
      </c>
      <c r="B18" s="653">
        <v>15</v>
      </c>
      <c r="C18" s="41" t="s">
        <v>1431</v>
      </c>
      <c r="D18" s="41" t="s">
        <v>1432</v>
      </c>
      <c r="E18" s="42" t="s">
        <v>1433</v>
      </c>
      <c r="F18" s="654">
        <v>2</v>
      </c>
      <c r="G18" s="663"/>
      <c r="H18" s="1100" t="s">
        <v>1374</v>
      </c>
      <c r="I18" s="1045" t="s">
        <v>1375</v>
      </c>
      <c r="J18" s="521"/>
      <c r="K18" s="1051" t="s">
        <v>1376</v>
      </c>
      <c r="L18" s="1053" t="s">
        <v>1377</v>
      </c>
      <c r="M18" s="1056" t="s">
        <v>1378</v>
      </c>
      <c r="N18" s="1060" t="s">
        <v>1379</v>
      </c>
      <c r="O18" s="521" t="s">
        <v>1434</v>
      </c>
      <c r="P18" s="544" t="s">
        <v>146</v>
      </c>
      <c r="Q18" s="1062" t="s">
        <v>1381</v>
      </c>
      <c r="R18" s="1064" t="s">
        <v>1382</v>
      </c>
      <c r="S18" s="1067" t="s">
        <v>1383</v>
      </c>
      <c r="T18" s="1071" t="s">
        <v>1384</v>
      </c>
      <c r="U18" s="1075" t="s">
        <v>1385</v>
      </c>
      <c r="V18" s="1079" t="s">
        <v>1386</v>
      </c>
    </row>
    <row r="19" spans="1:22" x14ac:dyDescent="0.35">
      <c r="A19" s="186" t="s">
        <v>278</v>
      </c>
      <c r="B19" s="653">
        <v>3164</v>
      </c>
      <c r="C19" s="41" t="s">
        <v>1435</v>
      </c>
      <c r="D19" s="41" t="s">
        <v>1436</v>
      </c>
      <c r="E19" s="41" t="s">
        <v>1437</v>
      </c>
      <c r="F19" s="654">
        <v>2</v>
      </c>
      <c r="G19" s="1339" t="s">
        <v>1438</v>
      </c>
      <c r="H19" s="1349" t="s">
        <v>1374</v>
      </c>
      <c r="I19" s="1045" t="s">
        <v>1375</v>
      </c>
      <c r="J19" s="521"/>
      <c r="K19" s="1051" t="s">
        <v>1376</v>
      </c>
      <c r="L19" s="1053" t="s">
        <v>1377</v>
      </c>
      <c r="M19" s="1056" t="s">
        <v>1378</v>
      </c>
      <c r="N19" s="1060" t="s">
        <v>1379</v>
      </c>
      <c r="O19" s="521" t="s">
        <v>594</v>
      </c>
      <c r="P19" s="544" t="s">
        <v>146</v>
      </c>
      <c r="Q19" s="1062" t="s">
        <v>1381</v>
      </c>
      <c r="R19" s="1064" t="s">
        <v>1382</v>
      </c>
      <c r="S19" s="1067" t="s">
        <v>1383</v>
      </c>
      <c r="T19" s="1071" t="s">
        <v>1384</v>
      </c>
      <c r="U19" s="1075" t="s">
        <v>1385</v>
      </c>
      <c r="V19" s="1079" t="s">
        <v>1386</v>
      </c>
    </row>
    <row r="20" spans="1:22" s="1269" customFormat="1" x14ac:dyDescent="0.35">
      <c r="A20" s="186" t="s">
        <v>287</v>
      </c>
      <c r="B20" s="653">
        <v>7</v>
      </c>
      <c r="C20" s="41" t="s">
        <v>1439</v>
      </c>
      <c r="D20" s="41" t="s">
        <v>1440</v>
      </c>
      <c r="E20" s="41" t="s">
        <v>1441</v>
      </c>
      <c r="F20" s="654">
        <v>2</v>
      </c>
      <c r="G20" s="1339"/>
      <c r="H20" s="1349" t="s">
        <v>1374</v>
      </c>
      <c r="I20" s="1045" t="s">
        <v>1375</v>
      </c>
      <c r="J20" s="521"/>
      <c r="K20" s="1051" t="s">
        <v>1376</v>
      </c>
      <c r="L20" s="1053" t="s">
        <v>1377</v>
      </c>
      <c r="M20" s="1056" t="s">
        <v>1378</v>
      </c>
      <c r="N20" s="521"/>
      <c r="O20" s="521" t="s">
        <v>1434</v>
      </c>
      <c r="P20" s="544" t="s">
        <v>146</v>
      </c>
      <c r="Q20" s="1062" t="s">
        <v>1381</v>
      </c>
      <c r="R20" s="1064" t="s">
        <v>1382</v>
      </c>
      <c r="S20" s="1067" t="s">
        <v>1383</v>
      </c>
      <c r="T20" s="1071" t="s">
        <v>1384</v>
      </c>
      <c r="U20" s="1075" t="s">
        <v>1385</v>
      </c>
      <c r="V20" s="1079" t="s">
        <v>1386</v>
      </c>
    </row>
    <row r="21" spans="1:22" ht="15" thickBot="1" x14ac:dyDescent="0.4">
      <c r="A21" s="190" t="s">
        <v>287</v>
      </c>
      <c r="B21" s="653" t="s">
        <v>314</v>
      </c>
      <c r="C21" s="41" t="s">
        <v>1442</v>
      </c>
      <c r="D21" s="41" t="s">
        <v>1443</v>
      </c>
      <c r="E21" s="41">
        <v>100080825</v>
      </c>
      <c r="F21" s="654">
        <v>2</v>
      </c>
      <c r="G21" s="663" t="s">
        <v>1444</v>
      </c>
      <c r="H21" s="1340"/>
      <c r="I21" s="1341" t="s">
        <v>1365</v>
      </c>
      <c r="J21" s="1342" t="s">
        <v>1445</v>
      </c>
      <c r="K21" s="1343" t="s">
        <v>1446</v>
      </c>
      <c r="L21" s="1344" t="s">
        <v>1377</v>
      </c>
      <c r="M21" s="1345" t="s">
        <v>1378</v>
      </c>
      <c r="N21" s="548"/>
      <c r="O21" s="548"/>
      <c r="P21" s="1346" t="s">
        <v>146</v>
      </c>
      <c r="Q21" s="548"/>
      <c r="R21" s="1066" t="s">
        <v>1382</v>
      </c>
      <c r="S21" s="1347" t="s">
        <v>1383</v>
      </c>
      <c r="T21" s="1348" t="s">
        <v>1447</v>
      </c>
      <c r="U21" s="1342" t="s">
        <v>1448</v>
      </c>
      <c r="V21" s="1343" t="s">
        <v>1449</v>
      </c>
    </row>
    <row r="22" spans="1:22" x14ac:dyDescent="0.35">
      <c r="A22" s="186" t="s">
        <v>301</v>
      </c>
      <c r="B22" s="653">
        <v>26</v>
      </c>
      <c r="C22" s="41" t="s">
        <v>1450</v>
      </c>
      <c r="D22" s="41" t="s">
        <v>1451</v>
      </c>
      <c r="E22" s="42" t="s">
        <v>1452</v>
      </c>
      <c r="F22" s="654">
        <v>2</v>
      </c>
      <c r="G22" s="663" t="s">
        <v>1453</v>
      </c>
      <c r="H22" s="539" t="s">
        <v>1454</v>
      </c>
      <c r="I22" s="1048" t="s">
        <v>1455</v>
      </c>
      <c r="J22" s="1102" t="s">
        <v>1394</v>
      </c>
      <c r="K22" s="1050" t="s">
        <v>1376</v>
      </c>
      <c r="L22" s="521"/>
      <c r="M22" s="1056" t="s">
        <v>1378</v>
      </c>
      <c r="N22" s="521" t="s">
        <v>1379</v>
      </c>
      <c r="O22" s="521"/>
      <c r="P22" s="544" t="s">
        <v>146</v>
      </c>
      <c r="Q22" s="1062" t="s">
        <v>1381</v>
      </c>
      <c r="R22" s="1064" t="s">
        <v>1382</v>
      </c>
      <c r="S22" s="1067" t="s">
        <v>1383</v>
      </c>
      <c r="T22" s="1073" t="s">
        <v>1384</v>
      </c>
      <c r="U22" s="1077" t="s">
        <v>1385</v>
      </c>
      <c r="V22" s="1079" t="s">
        <v>1386</v>
      </c>
    </row>
    <row r="23" spans="1:22" ht="15" thickBot="1" x14ac:dyDescent="0.4">
      <c r="A23" s="186" t="s">
        <v>310</v>
      </c>
      <c r="B23" s="653" t="s">
        <v>314</v>
      </c>
      <c r="C23" s="41" t="s">
        <v>1456</v>
      </c>
      <c r="D23" s="41" t="s">
        <v>1457</v>
      </c>
      <c r="E23" s="42">
        <v>103534715</v>
      </c>
      <c r="F23" s="654">
        <v>3</v>
      </c>
      <c r="G23" s="663"/>
      <c r="H23" s="1100" t="s">
        <v>1374</v>
      </c>
      <c r="I23" s="1045" t="s">
        <v>1375</v>
      </c>
      <c r="J23" s="521"/>
      <c r="K23" s="1051" t="s">
        <v>1376</v>
      </c>
      <c r="L23" s="1053" t="s">
        <v>1377</v>
      </c>
      <c r="M23" s="1056" t="s">
        <v>1378</v>
      </c>
      <c r="N23" s="1060" t="s">
        <v>1379</v>
      </c>
      <c r="O23" s="521"/>
      <c r="P23" s="544" t="s">
        <v>146</v>
      </c>
      <c r="Q23" s="1094" t="s">
        <v>1381</v>
      </c>
      <c r="R23" s="1065" t="s">
        <v>1382</v>
      </c>
      <c r="S23" s="1068" t="s">
        <v>1383</v>
      </c>
      <c r="T23" s="1072" t="s">
        <v>1384</v>
      </c>
      <c r="U23" s="1076" t="s">
        <v>1385</v>
      </c>
      <c r="V23" s="1095" t="s">
        <v>1386</v>
      </c>
    </row>
    <row r="24" spans="1:22" ht="15" thickBot="1" x14ac:dyDescent="0.4">
      <c r="A24" s="186" t="s">
        <v>318</v>
      </c>
      <c r="B24" s="653">
        <v>26</v>
      </c>
      <c r="C24" s="41" t="s">
        <v>1458</v>
      </c>
      <c r="D24" s="41" t="s">
        <v>1459</v>
      </c>
      <c r="E24" s="41" t="s">
        <v>1460</v>
      </c>
      <c r="F24" s="654">
        <v>2</v>
      </c>
      <c r="G24" s="663" t="s">
        <v>1461</v>
      </c>
      <c r="H24" s="1103" t="s">
        <v>1394</v>
      </c>
      <c r="I24" s="1045" t="s">
        <v>1375</v>
      </c>
      <c r="J24" s="521"/>
      <c r="K24" s="1051" t="s">
        <v>1376</v>
      </c>
      <c r="L24" s="1053" t="s">
        <v>1377</v>
      </c>
      <c r="M24" s="1056" t="s">
        <v>1378</v>
      </c>
      <c r="N24" s="1060" t="s">
        <v>1379</v>
      </c>
      <c r="O24" s="521"/>
      <c r="P24" s="550" t="s">
        <v>146</v>
      </c>
      <c r="Q24" s="628" t="s">
        <v>1455</v>
      </c>
      <c r="R24" s="629" t="s">
        <v>1462</v>
      </c>
      <c r="S24" s="629" t="s">
        <v>1463</v>
      </c>
      <c r="T24" s="629" t="s">
        <v>1464</v>
      </c>
      <c r="U24" s="629" t="s">
        <v>1465</v>
      </c>
      <c r="V24" s="630" t="s">
        <v>1466</v>
      </c>
    </row>
    <row r="25" spans="1:22" x14ac:dyDescent="0.35">
      <c r="A25" s="186" t="s">
        <v>327</v>
      </c>
      <c r="B25" s="653" t="s">
        <v>314</v>
      </c>
      <c r="C25" s="41" t="s">
        <v>1467</v>
      </c>
      <c r="D25" s="41" t="s">
        <v>1468</v>
      </c>
      <c r="E25" s="41">
        <v>102568245</v>
      </c>
      <c r="F25" s="654">
        <v>2</v>
      </c>
      <c r="G25" s="663"/>
      <c r="H25" s="1100" t="s">
        <v>1374</v>
      </c>
      <c r="I25" s="1045" t="s">
        <v>1375</v>
      </c>
      <c r="J25" s="521"/>
      <c r="K25" s="1051" t="s">
        <v>1376</v>
      </c>
      <c r="L25" s="1053" t="s">
        <v>1377</v>
      </c>
      <c r="M25" s="1056" t="s">
        <v>1378</v>
      </c>
      <c r="N25" s="1060" t="s">
        <v>1379</v>
      </c>
      <c r="O25" s="993" t="s">
        <v>1469</v>
      </c>
      <c r="P25" s="544" t="s">
        <v>146</v>
      </c>
      <c r="Q25" s="1096" t="s">
        <v>1381</v>
      </c>
      <c r="R25" s="1066" t="s">
        <v>1382</v>
      </c>
      <c r="S25" s="1069" t="s">
        <v>1383</v>
      </c>
      <c r="T25" s="1073" t="s">
        <v>1384</v>
      </c>
      <c r="U25" s="1077" t="s">
        <v>1385</v>
      </c>
      <c r="V25" s="1079" t="s">
        <v>1386</v>
      </c>
    </row>
    <row r="26" spans="1:22" x14ac:dyDescent="0.35">
      <c r="A26" s="186" t="s">
        <v>636</v>
      </c>
      <c r="B26" s="653" t="s">
        <v>1470</v>
      </c>
      <c r="C26" s="41" t="s">
        <v>1471</v>
      </c>
      <c r="D26" s="41" t="s">
        <v>1472</v>
      </c>
      <c r="E26" s="41" t="s">
        <v>1473</v>
      </c>
      <c r="F26" s="654">
        <v>2</v>
      </c>
      <c r="G26" s="663"/>
      <c r="H26" s="1100" t="s">
        <v>1374</v>
      </c>
      <c r="I26" s="1045" t="s">
        <v>1375</v>
      </c>
      <c r="J26" s="521"/>
      <c r="K26" s="1051" t="s">
        <v>1376</v>
      </c>
      <c r="L26" s="1053" t="s">
        <v>1377</v>
      </c>
      <c r="M26" s="1056" t="s">
        <v>1378</v>
      </c>
      <c r="N26" s="1060" t="s">
        <v>1379</v>
      </c>
      <c r="O26" s="521"/>
      <c r="P26" s="544" t="s">
        <v>146</v>
      </c>
      <c r="Q26" s="1062" t="s">
        <v>1381</v>
      </c>
      <c r="R26" s="1064" t="s">
        <v>1382</v>
      </c>
      <c r="S26" s="1067" t="s">
        <v>1383</v>
      </c>
      <c r="T26" s="1071" t="s">
        <v>1384</v>
      </c>
      <c r="U26" s="1075" t="s">
        <v>1385</v>
      </c>
      <c r="V26" s="1079" t="s">
        <v>1386</v>
      </c>
    </row>
    <row r="27" spans="1:22" x14ac:dyDescent="0.35">
      <c r="A27" s="186" t="s">
        <v>335</v>
      </c>
      <c r="B27" s="653" t="s">
        <v>1474</v>
      </c>
      <c r="C27" s="41" t="s">
        <v>1475</v>
      </c>
      <c r="D27" s="41" t="s">
        <v>1476</v>
      </c>
      <c r="E27" s="41" t="s">
        <v>1477</v>
      </c>
      <c r="F27" s="654">
        <v>2</v>
      </c>
      <c r="G27" s="664" t="s">
        <v>1478</v>
      </c>
      <c r="H27" s="1100" t="s">
        <v>1374</v>
      </c>
      <c r="I27" s="1045" t="s">
        <v>1375</v>
      </c>
      <c r="J27" s="521"/>
      <c r="K27" s="1051" t="s">
        <v>1376</v>
      </c>
      <c r="L27" s="1053" t="s">
        <v>1377</v>
      </c>
      <c r="M27" s="1056" t="s">
        <v>1378</v>
      </c>
      <c r="N27" s="1060" t="s">
        <v>1379</v>
      </c>
      <c r="O27" s="521"/>
      <c r="P27" s="544" t="s">
        <v>146</v>
      </c>
      <c r="Q27" s="1062" t="s">
        <v>1381</v>
      </c>
      <c r="R27" s="1064" t="s">
        <v>1382</v>
      </c>
      <c r="S27" s="1067" t="s">
        <v>1383</v>
      </c>
      <c r="T27" s="1071" t="s">
        <v>1384</v>
      </c>
      <c r="U27" s="1075" t="s">
        <v>1385</v>
      </c>
      <c r="V27" s="1079" t="s">
        <v>1386</v>
      </c>
    </row>
    <row r="28" spans="1:22" ht="15" thickBot="1" x14ac:dyDescent="0.4">
      <c r="A28" s="186" t="s">
        <v>343</v>
      </c>
      <c r="B28" s="653">
        <v>2</v>
      </c>
      <c r="C28" s="41" t="s">
        <v>1479</v>
      </c>
      <c r="D28" s="41" t="s">
        <v>1480</v>
      </c>
      <c r="E28" s="41">
        <v>100487856</v>
      </c>
      <c r="F28" s="654">
        <v>2</v>
      </c>
      <c r="G28" s="663"/>
      <c r="H28" s="1100" t="s">
        <v>1374</v>
      </c>
      <c r="I28" s="1045" t="s">
        <v>1375</v>
      </c>
      <c r="J28" s="545"/>
      <c r="K28" s="1052" t="s">
        <v>1376</v>
      </c>
      <c r="L28" s="1054" t="s">
        <v>1377</v>
      </c>
      <c r="M28" s="1058" t="s">
        <v>1378</v>
      </c>
      <c r="N28" s="1061" t="s">
        <v>1379</v>
      </c>
      <c r="O28" s="545"/>
      <c r="P28" s="544" t="s">
        <v>146</v>
      </c>
      <c r="Q28" s="1062" t="s">
        <v>1381</v>
      </c>
      <c r="R28" s="1064" t="s">
        <v>1382</v>
      </c>
      <c r="S28" s="1067" t="s">
        <v>1383</v>
      </c>
      <c r="T28" s="1071" t="s">
        <v>1384</v>
      </c>
      <c r="U28" s="1075" t="s">
        <v>1385</v>
      </c>
      <c r="V28" s="1079" t="s">
        <v>1386</v>
      </c>
    </row>
    <row r="29" spans="1:22" x14ac:dyDescent="0.35">
      <c r="A29" s="186" t="s">
        <v>1481</v>
      </c>
      <c r="B29" s="655">
        <v>27</v>
      </c>
      <c r="C29" s="44" t="s">
        <v>279</v>
      </c>
      <c r="D29" s="44" t="s">
        <v>1482</v>
      </c>
      <c r="E29" s="44" t="s">
        <v>506</v>
      </c>
      <c r="F29" s="656"/>
      <c r="G29" s="665"/>
      <c r="H29" s="539"/>
      <c r="I29" s="521"/>
      <c r="J29" s="626" t="s">
        <v>1483</v>
      </c>
      <c r="K29" s="1179" t="s">
        <v>1484</v>
      </c>
      <c r="L29" s="1180" t="s">
        <v>1485</v>
      </c>
      <c r="M29" s="1412"/>
      <c r="N29" s="1181" t="s">
        <v>1486</v>
      </c>
      <c r="O29" s="1080" t="s">
        <v>1487</v>
      </c>
      <c r="P29" s="649"/>
      <c r="Q29" s="1062" t="s">
        <v>1488</v>
      </c>
      <c r="R29" s="1064" t="s">
        <v>1382</v>
      </c>
      <c r="S29" s="1067" t="s">
        <v>1383</v>
      </c>
      <c r="T29" s="1074" t="s">
        <v>1384</v>
      </c>
      <c r="U29" s="463"/>
      <c r="V29" s="1079" t="s">
        <v>1386</v>
      </c>
    </row>
    <row r="30" spans="1:22" x14ac:dyDescent="0.35">
      <c r="A30" s="190" t="s">
        <v>672</v>
      </c>
      <c r="B30" s="655">
        <v>20</v>
      </c>
      <c r="C30" s="44" t="s">
        <v>1489</v>
      </c>
      <c r="D30" s="44" t="s">
        <v>1490</v>
      </c>
      <c r="E30" s="44" t="s">
        <v>506</v>
      </c>
      <c r="F30" s="656"/>
      <c r="G30" s="666"/>
      <c r="H30" s="539"/>
      <c r="I30" s="521"/>
      <c r="J30" s="1089" t="s">
        <v>1484</v>
      </c>
      <c r="K30" s="1088" t="s">
        <v>1486</v>
      </c>
      <c r="L30" s="1086" t="s">
        <v>1485</v>
      </c>
      <c r="M30" s="481"/>
      <c r="N30" s="1083" t="s">
        <v>699</v>
      </c>
      <c r="O30" s="1081" t="s">
        <v>1487</v>
      </c>
      <c r="P30" s="649"/>
      <c r="Q30" s="1062" t="s">
        <v>1381</v>
      </c>
      <c r="R30" s="1064" t="s">
        <v>1382</v>
      </c>
      <c r="S30" s="1067" t="s">
        <v>1383</v>
      </c>
      <c r="T30" s="1074" t="s">
        <v>1384</v>
      </c>
      <c r="U30" s="463"/>
      <c r="V30" s="1079" t="s">
        <v>1227</v>
      </c>
    </row>
    <row r="31" spans="1:22" s="1352" customFormat="1" x14ac:dyDescent="0.35">
      <c r="A31" s="190" t="s">
        <v>375</v>
      </c>
      <c r="B31" s="655">
        <v>5</v>
      </c>
      <c r="C31" s="44" t="s">
        <v>1491</v>
      </c>
      <c r="D31" s="44" t="s">
        <v>1492</v>
      </c>
      <c r="E31" s="44" t="s">
        <v>506</v>
      </c>
      <c r="F31" s="656"/>
      <c r="G31" s="666"/>
      <c r="H31" s="539"/>
      <c r="I31" s="521"/>
      <c r="J31" s="1089" t="s">
        <v>1493</v>
      </c>
      <c r="K31" s="1088" t="s">
        <v>1486</v>
      </c>
      <c r="L31" s="1086" t="s">
        <v>1485</v>
      </c>
      <c r="M31" s="1262" t="s">
        <v>1494</v>
      </c>
      <c r="N31" s="1083" t="s">
        <v>1495</v>
      </c>
      <c r="O31" s="1081" t="s">
        <v>1487</v>
      </c>
      <c r="P31" s="649"/>
      <c r="Q31" s="1062" t="s">
        <v>1381</v>
      </c>
      <c r="R31" s="1064" t="s">
        <v>1382</v>
      </c>
      <c r="S31" s="1067" t="s">
        <v>1383</v>
      </c>
      <c r="T31" s="1074" t="s">
        <v>1384</v>
      </c>
      <c r="U31" s="463"/>
      <c r="V31" s="1079" t="s">
        <v>1227</v>
      </c>
    </row>
    <row r="32" spans="1:22" x14ac:dyDescent="0.35">
      <c r="A32" s="186" t="s">
        <v>391</v>
      </c>
      <c r="B32" s="655">
        <v>5</v>
      </c>
      <c r="C32" s="44" t="s">
        <v>700</v>
      </c>
      <c r="D32" s="44" t="s">
        <v>1496</v>
      </c>
      <c r="E32" s="44" t="s">
        <v>506</v>
      </c>
      <c r="F32" s="656"/>
      <c r="G32" s="667"/>
      <c r="H32" s="539"/>
      <c r="I32" s="521"/>
      <c r="J32" s="1089" t="s">
        <v>1484</v>
      </c>
      <c r="K32" s="1088" t="s">
        <v>1497</v>
      </c>
      <c r="L32" s="1086" t="s">
        <v>1485</v>
      </c>
      <c r="M32" s="481"/>
      <c r="N32" s="1083" t="s">
        <v>699</v>
      </c>
      <c r="O32" s="1081" t="s">
        <v>1487</v>
      </c>
      <c r="P32" s="649"/>
      <c r="Q32" s="1062" t="s">
        <v>1381</v>
      </c>
      <c r="R32" s="1064" t="s">
        <v>1382</v>
      </c>
      <c r="S32" s="1067" t="s">
        <v>1383</v>
      </c>
      <c r="T32" s="1074" t="s">
        <v>1384</v>
      </c>
      <c r="U32" s="463"/>
      <c r="V32" s="1079" t="s">
        <v>1227</v>
      </c>
    </row>
    <row r="33" spans="1:22" x14ac:dyDescent="0.35">
      <c r="A33" s="186" t="s">
        <v>423</v>
      </c>
      <c r="B33" s="655" t="s">
        <v>708</v>
      </c>
      <c r="C33" s="44" t="s">
        <v>709</v>
      </c>
      <c r="D33" s="44" t="s">
        <v>1498</v>
      </c>
      <c r="E33" s="44" t="s">
        <v>506</v>
      </c>
      <c r="F33" s="656"/>
      <c r="G33" s="665"/>
      <c r="H33" s="539"/>
      <c r="I33" s="521"/>
      <c r="J33" s="1089" t="s">
        <v>1484</v>
      </c>
      <c r="K33" s="1088" t="s">
        <v>1486</v>
      </c>
      <c r="L33" s="1086" t="s">
        <v>1485</v>
      </c>
      <c r="M33" s="481"/>
      <c r="N33" s="1083" t="s">
        <v>699</v>
      </c>
      <c r="O33" s="1081" t="s">
        <v>1487</v>
      </c>
      <c r="P33" s="649"/>
      <c r="Q33" s="1062" t="s">
        <v>1488</v>
      </c>
      <c r="R33" s="1064" t="s">
        <v>1382</v>
      </c>
      <c r="S33" s="1067" t="s">
        <v>1383</v>
      </c>
      <c r="T33" s="1074" t="s">
        <v>1384</v>
      </c>
      <c r="U33" s="463"/>
      <c r="V33" s="1079" t="s">
        <v>1227</v>
      </c>
    </row>
    <row r="34" spans="1:22" x14ac:dyDescent="0.35">
      <c r="A34" s="186" t="s">
        <v>400</v>
      </c>
      <c r="B34" s="655">
        <v>11</v>
      </c>
      <c r="C34" s="44" t="s">
        <v>1499</v>
      </c>
      <c r="D34" s="44" t="s">
        <v>1500</v>
      </c>
      <c r="E34" s="44" t="s">
        <v>506</v>
      </c>
      <c r="F34" s="656"/>
      <c r="G34" s="668"/>
      <c r="H34" s="539"/>
      <c r="I34" s="521"/>
      <c r="J34" s="1089" t="s">
        <v>1484</v>
      </c>
      <c r="K34" s="1088" t="s">
        <v>1486</v>
      </c>
      <c r="L34" s="1086" t="s">
        <v>1485</v>
      </c>
      <c r="M34" s="481"/>
      <c r="N34" s="1083" t="s">
        <v>699</v>
      </c>
      <c r="O34" s="1081" t="s">
        <v>1487</v>
      </c>
      <c r="P34" s="649"/>
      <c r="Q34" s="1062" t="s">
        <v>1381</v>
      </c>
      <c r="R34" s="1064" t="s">
        <v>1382</v>
      </c>
      <c r="S34" s="1067" t="s">
        <v>1383</v>
      </c>
      <c r="T34" s="1074" t="s">
        <v>1384</v>
      </c>
      <c r="U34" s="463"/>
      <c r="V34" s="1092" t="s">
        <v>1386</v>
      </c>
    </row>
    <row r="35" spans="1:22" s="672" customFormat="1" ht="15" thickBot="1" x14ac:dyDescent="0.4">
      <c r="A35" s="186" t="s">
        <v>439</v>
      </c>
      <c r="B35" s="655" t="s">
        <v>1501</v>
      </c>
      <c r="C35" s="44" t="s">
        <v>1502</v>
      </c>
      <c r="D35" s="44" t="s">
        <v>1503</v>
      </c>
      <c r="E35" s="44" t="s">
        <v>506</v>
      </c>
      <c r="F35" s="656"/>
      <c r="G35" s="667"/>
      <c r="H35" s="539"/>
      <c r="I35" s="521"/>
      <c r="J35" s="554" t="s">
        <v>1504</v>
      </c>
      <c r="K35" s="555" t="s">
        <v>1505</v>
      </c>
      <c r="L35" s="1087" t="s">
        <v>1485</v>
      </c>
      <c r="M35" s="1413"/>
      <c r="N35" s="1084" t="s">
        <v>1495</v>
      </c>
      <c r="O35" s="1082" t="s">
        <v>1487</v>
      </c>
      <c r="P35" s="649"/>
      <c r="Q35" s="1062" t="s">
        <v>1381</v>
      </c>
      <c r="R35" s="1064" t="s">
        <v>1382</v>
      </c>
      <c r="S35" s="1067" t="s">
        <v>1383</v>
      </c>
      <c r="T35" s="521" t="s">
        <v>1506</v>
      </c>
      <c r="U35" s="1074" t="s">
        <v>1384</v>
      </c>
      <c r="V35" s="1079" t="s">
        <v>1386</v>
      </c>
    </row>
    <row r="36" spans="1:22" ht="15" thickBot="1" x14ac:dyDescent="0.4">
      <c r="A36" s="186" t="s">
        <v>450</v>
      </c>
      <c r="B36" s="653" t="s">
        <v>1507</v>
      </c>
      <c r="C36" s="41" t="s">
        <v>1508</v>
      </c>
      <c r="D36" s="41" t="s">
        <v>1509</v>
      </c>
      <c r="E36" s="41" t="s">
        <v>1510</v>
      </c>
      <c r="F36" s="654">
        <v>2</v>
      </c>
      <c r="G36" s="663"/>
      <c r="H36" s="539"/>
      <c r="I36" s="1047" t="s">
        <v>1375</v>
      </c>
      <c r="J36" s="1410"/>
      <c r="K36" s="1093" t="s">
        <v>1376</v>
      </c>
      <c r="L36" s="1411" t="s">
        <v>1377</v>
      </c>
      <c r="M36" s="1144" t="s">
        <v>1378</v>
      </c>
      <c r="N36" s="1059" t="s">
        <v>1379</v>
      </c>
      <c r="O36" s="548"/>
      <c r="P36" s="544" t="s">
        <v>146</v>
      </c>
      <c r="Q36" s="1062" t="s">
        <v>1381</v>
      </c>
      <c r="R36" s="1064" t="s">
        <v>1382</v>
      </c>
      <c r="S36" s="1067" t="s">
        <v>1383</v>
      </c>
      <c r="T36" s="1072" t="s">
        <v>1384</v>
      </c>
      <c r="U36" s="1076" t="s">
        <v>1385</v>
      </c>
      <c r="V36" s="1092" t="s">
        <v>1227</v>
      </c>
    </row>
    <row r="37" spans="1:22" ht="15" thickBot="1" x14ac:dyDescent="0.4">
      <c r="A37" s="186" t="s">
        <v>458</v>
      </c>
      <c r="B37" s="653" t="s">
        <v>1511</v>
      </c>
      <c r="C37" s="41" t="s">
        <v>1512</v>
      </c>
      <c r="D37" s="41" t="s">
        <v>1513</v>
      </c>
      <c r="E37" s="41">
        <v>103182413</v>
      </c>
      <c r="F37" s="654">
        <v>2</v>
      </c>
      <c r="G37" s="663"/>
      <c r="H37" s="1091"/>
      <c r="I37" s="628" t="s">
        <v>1514</v>
      </c>
      <c r="J37" s="1145" t="s">
        <v>1515</v>
      </c>
      <c r="K37" s="629" t="s">
        <v>1516</v>
      </c>
      <c r="L37" s="629" t="s">
        <v>1517</v>
      </c>
      <c r="M37" s="1146" t="s">
        <v>1487</v>
      </c>
      <c r="N37" s="1147" t="s">
        <v>1495</v>
      </c>
      <c r="O37" s="1086" t="s">
        <v>1485</v>
      </c>
      <c r="P37" s="544" t="s">
        <v>146</v>
      </c>
      <c r="Q37" s="1062" t="s">
        <v>1381</v>
      </c>
      <c r="R37" s="1064" t="s">
        <v>1382</v>
      </c>
      <c r="S37" s="1070" t="s">
        <v>1383</v>
      </c>
      <c r="T37" s="628" t="s">
        <v>1518</v>
      </c>
      <c r="U37" s="630" t="s">
        <v>1519</v>
      </c>
      <c r="V37" s="539"/>
    </row>
    <row r="38" spans="1:22" x14ac:dyDescent="0.35">
      <c r="A38" s="186" t="s">
        <v>466</v>
      </c>
      <c r="B38" s="657"/>
      <c r="C38" s="45"/>
      <c r="D38" s="46"/>
      <c r="E38" s="45" t="s">
        <v>467</v>
      </c>
      <c r="F38" s="658"/>
      <c r="G38" s="669"/>
      <c r="H38" s="1097"/>
      <c r="I38" s="1099"/>
      <c r="J38" s="1099"/>
      <c r="K38" s="1099"/>
      <c r="L38" s="1099"/>
      <c r="M38" s="1099"/>
      <c r="N38" s="1099"/>
      <c r="O38" s="1098"/>
      <c r="P38" s="640"/>
      <c r="Q38" s="1098"/>
      <c r="R38" s="1098"/>
      <c r="S38" s="1098"/>
      <c r="T38" s="1099"/>
      <c r="U38" s="1099"/>
      <c r="V38" s="1097"/>
    </row>
    <row r="39" spans="1:22" x14ac:dyDescent="0.35">
      <c r="A39" s="190" t="s">
        <v>472</v>
      </c>
      <c r="B39" s="659"/>
      <c r="C39" s="47"/>
      <c r="D39" s="48"/>
      <c r="E39" s="45" t="s">
        <v>467</v>
      </c>
      <c r="F39" s="660"/>
      <c r="G39" s="670"/>
      <c r="H39" s="1097"/>
      <c r="I39" s="1098"/>
      <c r="J39" s="1098"/>
      <c r="K39" s="1098"/>
      <c r="L39" s="1098"/>
      <c r="M39" s="1098"/>
      <c r="N39" s="1098"/>
      <c r="O39" s="1098"/>
      <c r="P39" s="640"/>
      <c r="Q39" s="1098"/>
      <c r="R39" s="1098"/>
      <c r="S39" s="1098"/>
      <c r="T39" s="1098"/>
      <c r="U39" s="1098"/>
      <c r="V39" s="1097"/>
    </row>
    <row r="40" spans="1:22" ht="15" thickBot="1" x14ac:dyDescent="0.4">
      <c r="A40" s="128" t="s">
        <v>1520</v>
      </c>
      <c r="B40" s="621"/>
      <c r="C40" s="618"/>
      <c r="D40" s="619"/>
      <c r="E40" s="618" t="s">
        <v>467</v>
      </c>
      <c r="F40" s="620"/>
      <c r="G40" s="671"/>
      <c r="H40" s="1097"/>
      <c r="I40" s="1098"/>
      <c r="J40" s="1098"/>
      <c r="K40" s="1098"/>
      <c r="L40" s="1098"/>
      <c r="M40" s="1098"/>
      <c r="N40" s="1098"/>
      <c r="O40" s="1098"/>
      <c r="P40" s="487"/>
      <c r="Q40" s="1098"/>
      <c r="R40" s="1098"/>
      <c r="S40" s="1098"/>
      <c r="T40" s="1098"/>
      <c r="U40" s="1098"/>
      <c r="V40" s="1098"/>
    </row>
  </sheetData>
  <mergeCells count="1">
    <mergeCell ref="H4:V4"/>
  </mergeCells>
  <hyperlinks>
    <hyperlink ref="E5" r:id="rId1" xr:uid="{00000000-0004-0000-0500-000000000000}"/>
    <hyperlink ref="E6" r:id="rId2" xr:uid="{00000000-0004-0000-0500-000001000000}"/>
    <hyperlink ref="E7" r:id="rId3" xr:uid="{00000000-0004-0000-0500-000002000000}"/>
    <hyperlink ref="E9" r:id="rId4" xr:uid="{00000000-0004-0000-0500-000003000000}"/>
    <hyperlink ref="E12" r:id="rId5" xr:uid="{00000000-0004-0000-0500-000004000000}"/>
    <hyperlink ref="E14" r:id="rId6" xr:uid="{00000000-0004-0000-0500-000005000000}"/>
    <hyperlink ref="E17" r:id="rId7" xr:uid="{00000000-0004-0000-0500-000006000000}"/>
    <hyperlink ref="E22" r:id="rId8" xr:uid="{00000000-0004-0000-0500-000007000000}"/>
  </hyperlinks>
  <pageMargins left="0.7" right="0.7" top="0.75" bottom="0.75" header="0.3" footer="0.3"/>
  <pageSetup paperSize="9" orientation="portrait" horizontalDpi="300" verticalDpi="300"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R46"/>
  <sheetViews>
    <sheetView zoomScale="90" zoomScaleNormal="90" workbookViewId="0">
      <pane xSplit="1" topLeftCell="B1" activePane="topRight" state="frozen"/>
      <selection pane="topRight" activeCell="B7" sqref="B7"/>
    </sheetView>
  </sheetViews>
  <sheetFormatPr baseColWidth="10" defaultColWidth="8.81640625" defaultRowHeight="14" x14ac:dyDescent="0.3"/>
  <cols>
    <col min="1" max="1" width="44.7265625" style="3" customWidth="1"/>
    <col min="2" max="2" width="18" style="3" customWidth="1"/>
    <col min="3" max="3" width="16.81640625" style="3" customWidth="1"/>
    <col min="4" max="4" width="22.26953125" style="3" customWidth="1"/>
    <col min="5" max="5" width="27.453125" style="3" customWidth="1"/>
    <col min="6" max="6" width="8.81640625" style="3"/>
    <col min="7" max="7" width="37.1796875" style="3" customWidth="1"/>
    <col min="8" max="8" width="10.26953125" style="3" customWidth="1"/>
    <col min="9" max="9" width="8.81640625" style="3"/>
    <col min="10" max="10" width="9.26953125" style="3" customWidth="1"/>
    <col min="11" max="11" width="8.81640625" style="3"/>
    <col min="12" max="12" width="10.26953125" style="3" customWidth="1"/>
    <col min="13" max="13" width="8.81640625" style="3"/>
    <col min="14" max="14" width="12.26953125" style="3" customWidth="1"/>
    <col min="15" max="15" width="12" style="3" customWidth="1"/>
    <col min="16" max="16" width="10.1796875" style="3" customWidth="1"/>
    <col min="17" max="17" width="8.81640625" style="3"/>
    <col min="18" max="18" width="9.81640625" style="3" customWidth="1"/>
    <col min="19" max="19" width="10.453125" style="3" customWidth="1"/>
    <col min="20" max="20" width="11" style="3" customWidth="1"/>
    <col min="21" max="21" width="8.81640625" style="3"/>
    <col min="22" max="22" width="12.1796875" style="3" customWidth="1"/>
    <col min="23" max="23" width="10.453125" style="3" customWidth="1"/>
    <col min="24" max="24" width="10.1796875" style="3" customWidth="1"/>
    <col min="25" max="25" width="9.453125" style="3" customWidth="1"/>
    <col min="26" max="26" width="11" style="3" customWidth="1"/>
    <col min="27" max="27" width="11.1796875" style="3" customWidth="1"/>
    <col min="28" max="28" width="10.453125" style="3" customWidth="1"/>
    <col min="29" max="29" width="7.26953125" style="3" customWidth="1"/>
    <col min="30" max="16384" width="8.81640625" style="3"/>
  </cols>
  <sheetData>
    <row r="1" spans="1:29" x14ac:dyDescent="0.3">
      <c r="A1" s="3" t="s">
        <v>1521</v>
      </c>
    </row>
    <row r="4" spans="1:29" x14ac:dyDescent="0.3">
      <c r="A4" s="40" t="s">
        <v>4</v>
      </c>
      <c r="B4" s="40" t="s">
        <v>165</v>
      </c>
      <c r="C4" s="40" t="s">
        <v>166</v>
      </c>
      <c r="D4" s="40" t="s">
        <v>167</v>
      </c>
      <c r="E4" s="40" t="s">
        <v>168</v>
      </c>
      <c r="F4" s="40" t="s">
        <v>169</v>
      </c>
      <c r="G4" s="185" t="s">
        <v>499</v>
      </c>
      <c r="H4" s="1448" t="s">
        <v>1522</v>
      </c>
      <c r="I4" s="1449"/>
      <c r="J4" s="1449"/>
      <c r="K4" s="1449"/>
      <c r="L4" s="1449"/>
      <c r="M4" s="1449"/>
      <c r="N4" s="1449"/>
      <c r="O4" s="1449"/>
      <c r="P4" s="1449"/>
      <c r="Q4" s="1449"/>
      <c r="R4" s="1449"/>
      <c r="S4" s="1449"/>
      <c r="T4" s="1449"/>
      <c r="U4" s="1449"/>
      <c r="V4" s="1449"/>
      <c r="W4" s="1449"/>
      <c r="X4" s="1449"/>
      <c r="Y4" s="1449"/>
      <c r="Z4" s="1449"/>
      <c r="AA4" s="1449"/>
      <c r="AB4" s="1449"/>
      <c r="AC4" s="1450"/>
    </row>
    <row r="5" spans="1:29" x14ac:dyDescent="0.3">
      <c r="A5" s="41" t="s">
        <v>173</v>
      </c>
      <c r="B5" s="41" t="s">
        <v>1523</v>
      </c>
      <c r="C5" s="41" t="s">
        <v>1524</v>
      </c>
      <c r="D5" s="41" t="s">
        <v>1525</v>
      </c>
      <c r="E5" s="42" t="s">
        <v>1526</v>
      </c>
      <c r="F5" s="41">
        <v>5</v>
      </c>
      <c r="G5" s="186" t="s">
        <v>1527</v>
      </c>
      <c r="H5" s="463"/>
      <c r="I5" s="463"/>
      <c r="J5" s="1149" t="s">
        <v>1528</v>
      </c>
      <c r="K5" s="1085" t="s">
        <v>1529</v>
      </c>
      <c r="L5" s="1112" t="s">
        <v>1530</v>
      </c>
      <c r="M5" s="1060" t="s">
        <v>1531</v>
      </c>
      <c r="N5" s="1062" t="s">
        <v>1532</v>
      </c>
      <c r="O5" s="1064" t="s">
        <v>1533</v>
      </c>
      <c r="P5" s="678" t="s">
        <v>1534</v>
      </c>
      <c r="Q5" s="464" t="s">
        <v>149</v>
      </c>
      <c r="R5" s="463"/>
      <c r="S5" s="463"/>
      <c r="T5" s="463"/>
      <c r="U5" s="463"/>
      <c r="V5" s="1124" t="s">
        <v>1535</v>
      </c>
      <c r="W5" s="521"/>
      <c r="X5" s="1044" t="s">
        <v>1536</v>
      </c>
      <c r="Y5" s="1128" t="s">
        <v>1537</v>
      </c>
      <c r="Z5" s="1129" t="s">
        <v>1538</v>
      </c>
      <c r="AA5" s="1130" t="s">
        <v>1539</v>
      </c>
      <c r="AB5" s="1152" t="s">
        <v>1540</v>
      </c>
      <c r="AC5" s="1151" t="s">
        <v>1541</v>
      </c>
    </row>
    <row r="6" spans="1:29" x14ac:dyDescent="0.3">
      <c r="A6" s="41" t="s">
        <v>192</v>
      </c>
      <c r="B6" s="41" t="s">
        <v>1542</v>
      </c>
      <c r="C6" s="41" t="s">
        <v>1543</v>
      </c>
      <c r="D6" s="41" t="s">
        <v>1544</v>
      </c>
      <c r="E6" s="42" t="s">
        <v>1545</v>
      </c>
      <c r="F6" s="41">
        <v>4</v>
      </c>
      <c r="G6" s="186"/>
      <c r="H6" s="463"/>
      <c r="I6" s="463"/>
      <c r="J6" s="1149" t="s">
        <v>1528</v>
      </c>
      <c r="K6" s="1085" t="s">
        <v>1529</v>
      </c>
      <c r="L6" s="1112" t="s">
        <v>1530</v>
      </c>
      <c r="M6" s="1060" t="s">
        <v>1531</v>
      </c>
      <c r="N6" s="1062" t="s">
        <v>1532</v>
      </c>
      <c r="O6" s="1064" t="s">
        <v>1533</v>
      </c>
      <c r="P6" s="678" t="s">
        <v>1534</v>
      </c>
      <c r="Q6" s="464" t="s">
        <v>149</v>
      </c>
      <c r="R6" s="463"/>
      <c r="S6" s="463"/>
      <c r="T6" s="463"/>
      <c r="U6" s="463"/>
      <c r="V6" s="1124" t="s">
        <v>1535</v>
      </c>
      <c r="W6" s="521"/>
      <c r="X6" s="1044" t="s">
        <v>1536</v>
      </c>
      <c r="Y6" s="1128" t="s">
        <v>1537</v>
      </c>
      <c r="Z6" s="1129" t="s">
        <v>1538</v>
      </c>
      <c r="AA6" s="1151" t="s">
        <v>1541</v>
      </c>
      <c r="AB6" s="463"/>
      <c r="AC6" s="1150"/>
    </row>
    <row r="7" spans="1:29" x14ac:dyDescent="0.3">
      <c r="A7" s="41" t="s">
        <v>198</v>
      </c>
      <c r="B7" s="41" t="s">
        <v>1542</v>
      </c>
      <c r="C7" s="41" t="s">
        <v>1546</v>
      </c>
      <c r="D7" s="41" t="s">
        <v>1547</v>
      </c>
      <c r="E7" s="42" t="s">
        <v>1548</v>
      </c>
      <c r="F7" s="41">
        <v>4</v>
      </c>
      <c r="G7" s="186"/>
      <c r="H7" s="463"/>
      <c r="I7" s="463"/>
      <c r="J7" s="1149" t="s">
        <v>1528</v>
      </c>
      <c r="K7" s="1085" t="s">
        <v>1529</v>
      </c>
      <c r="L7" s="1113" t="s">
        <v>1530</v>
      </c>
      <c r="M7" s="1060" t="s">
        <v>1531</v>
      </c>
      <c r="N7" s="1062" t="s">
        <v>1532</v>
      </c>
      <c r="O7" s="463"/>
      <c r="P7" s="463"/>
      <c r="Q7" s="464" t="s">
        <v>149</v>
      </c>
      <c r="R7" s="463"/>
      <c r="S7" s="463"/>
      <c r="T7" s="463"/>
      <c r="U7" s="463"/>
      <c r="V7" s="1124" t="s">
        <v>1535</v>
      </c>
      <c r="W7" s="521"/>
      <c r="X7" s="1044" t="s">
        <v>1536</v>
      </c>
      <c r="Y7" s="1128" t="s">
        <v>1537</v>
      </c>
      <c r="Z7" s="1129" t="s">
        <v>1538</v>
      </c>
      <c r="AA7" s="1130" t="s">
        <v>1539</v>
      </c>
      <c r="AB7" s="1152" t="s">
        <v>1540</v>
      </c>
      <c r="AC7" s="1151" t="s">
        <v>1541</v>
      </c>
    </row>
    <row r="8" spans="1:29" x14ac:dyDescent="0.3">
      <c r="A8" s="41" t="s">
        <v>207</v>
      </c>
      <c r="B8" s="41" t="s">
        <v>1542</v>
      </c>
      <c r="C8" s="41" t="s">
        <v>1549</v>
      </c>
      <c r="D8" s="41" t="s">
        <v>1550</v>
      </c>
      <c r="E8" s="41" t="s">
        <v>1551</v>
      </c>
      <c r="F8" s="41">
        <v>4</v>
      </c>
      <c r="G8" s="186"/>
      <c r="H8" s="463"/>
      <c r="I8" s="463"/>
      <c r="J8" s="1149" t="s">
        <v>1528</v>
      </c>
      <c r="L8" s="1113" t="s">
        <v>1530</v>
      </c>
      <c r="M8" s="1060" t="s">
        <v>1531</v>
      </c>
      <c r="N8" s="1062" t="s">
        <v>1532</v>
      </c>
      <c r="O8" s="1064" t="s">
        <v>1533</v>
      </c>
      <c r="P8" s="463"/>
      <c r="Q8" s="464" t="s">
        <v>149</v>
      </c>
      <c r="R8" s="463"/>
      <c r="S8" s="463"/>
      <c r="T8" s="463"/>
      <c r="U8" s="463"/>
      <c r="V8" s="1124" t="s">
        <v>1535</v>
      </c>
      <c r="W8" s="521"/>
      <c r="X8" s="1044" t="s">
        <v>1536</v>
      </c>
      <c r="Y8" s="1128" t="s">
        <v>1537</v>
      </c>
      <c r="Z8" s="1129" t="s">
        <v>1538</v>
      </c>
      <c r="AA8" s="1130" t="s">
        <v>1539</v>
      </c>
      <c r="AB8" s="1152" t="s">
        <v>1540</v>
      </c>
      <c r="AC8" s="1151" t="s">
        <v>1541</v>
      </c>
    </row>
    <row r="9" spans="1:29" x14ac:dyDescent="0.3">
      <c r="A9" s="41" t="s">
        <v>214</v>
      </c>
      <c r="B9" s="41" t="s">
        <v>1542</v>
      </c>
      <c r="C9" s="41" t="s">
        <v>1552</v>
      </c>
      <c r="D9" s="41" t="s">
        <v>1553</v>
      </c>
      <c r="E9" s="41" t="s">
        <v>1554</v>
      </c>
      <c r="F9" s="41">
        <v>4</v>
      </c>
      <c r="G9" s="186"/>
      <c r="H9" s="463"/>
      <c r="I9" s="463"/>
      <c r="J9" s="1149" t="s">
        <v>1528</v>
      </c>
      <c r="K9" s="518"/>
      <c r="L9" s="1113" t="s">
        <v>1530</v>
      </c>
      <c r="M9" s="1060" t="s">
        <v>1531</v>
      </c>
      <c r="N9" s="1062" t="s">
        <v>1532</v>
      </c>
      <c r="O9" s="1064" t="s">
        <v>1533</v>
      </c>
      <c r="P9" s="463"/>
      <c r="Q9" s="464" t="s">
        <v>149</v>
      </c>
      <c r="R9" s="463"/>
      <c r="S9" s="463"/>
      <c r="T9" s="463"/>
      <c r="U9" s="463"/>
      <c r="V9" s="1124" t="s">
        <v>1535</v>
      </c>
      <c r="W9" s="521"/>
      <c r="X9" s="1044" t="s">
        <v>1536</v>
      </c>
      <c r="Y9" s="1128" t="s">
        <v>1537</v>
      </c>
      <c r="Z9" s="1129" t="s">
        <v>1538</v>
      </c>
      <c r="AA9" s="1130" t="s">
        <v>1539</v>
      </c>
      <c r="AB9" s="1152" t="s">
        <v>1540</v>
      </c>
      <c r="AC9" s="1151" t="s">
        <v>1541</v>
      </c>
    </row>
    <row r="10" spans="1:29" x14ac:dyDescent="0.3">
      <c r="A10" s="41" t="s">
        <v>219</v>
      </c>
      <c r="B10" s="41" t="s">
        <v>1542</v>
      </c>
      <c r="C10" s="41" t="s">
        <v>1555</v>
      </c>
      <c r="D10" s="41" t="s">
        <v>1556</v>
      </c>
      <c r="E10" s="41" t="s">
        <v>1557</v>
      </c>
      <c r="F10" s="41">
        <v>2</v>
      </c>
      <c r="G10" s="186"/>
      <c r="H10" s="463"/>
      <c r="I10" s="463"/>
      <c r="J10" s="1149" t="s">
        <v>1528</v>
      </c>
      <c r="K10" s="1110" t="s">
        <v>1529</v>
      </c>
      <c r="L10" s="1113" t="s">
        <v>1530</v>
      </c>
      <c r="M10" s="1060" t="s">
        <v>1531</v>
      </c>
      <c r="N10" s="1062" t="s">
        <v>1532</v>
      </c>
      <c r="O10" s="1064" t="s">
        <v>1533</v>
      </c>
      <c r="P10" s="463"/>
      <c r="Q10" s="464" t="s">
        <v>149</v>
      </c>
      <c r="R10" s="463"/>
      <c r="S10" s="463"/>
      <c r="T10" s="463"/>
      <c r="U10" s="463"/>
      <c r="V10" s="1124" t="s">
        <v>1535</v>
      </c>
      <c r="W10" s="521"/>
      <c r="X10" s="1044" t="s">
        <v>1536</v>
      </c>
      <c r="Y10" s="1128" t="s">
        <v>1537</v>
      </c>
      <c r="Z10" s="1129" t="s">
        <v>1538</v>
      </c>
      <c r="AA10" s="1130" t="s">
        <v>1539</v>
      </c>
      <c r="AB10" s="1152" t="s">
        <v>1540</v>
      </c>
      <c r="AC10" s="1151" t="s">
        <v>1541</v>
      </c>
    </row>
    <row r="11" spans="1:29" x14ac:dyDescent="0.3">
      <c r="A11" s="41" t="s">
        <v>224</v>
      </c>
      <c r="B11" s="41" t="s">
        <v>1542</v>
      </c>
      <c r="C11" s="41" t="s">
        <v>1558</v>
      </c>
      <c r="D11" s="41" t="s">
        <v>1559</v>
      </c>
      <c r="E11" s="42" t="s">
        <v>1560</v>
      </c>
      <c r="F11" s="41">
        <v>3</v>
      </c>
      <c r="G11" s="186"/>
      <c r="H11" s="463"/>
      <c r="I11" s="463"/>
      <c r="J11" s="1149" t="s">
        <v>1528</v>
      </c>
      <c r="K11" s="1110" t="s">
        <v>1529</v>
      </c>
      <c r="L11" s="1113" t="s">
        <v>1530</v>
      </c>
      <c r="M11" s="1060" t="s">
        <v>1531</v>
      </c>
      <c r="N11" s="1062" t="s">
        <v>1532</v>
      </c>
      <c r="O11" s="1064" t="s">
        <v>1533</v>
      </c>
      <c r="P11" s="678" t="s">
        <v>1534</v>
      </c>
      <c r="Q11" s="464" t="s">
        <v>149</v>
      </c>
      <c r="R11" s="463"/>
      <c r="S11" s="463"/>
      <c r="T11" s="463"/>
      <c r="U11" s="463"/>
      <c r="V11" s="1124" t="s">
        <v>1535</v>
      </c>
      <c r="W11" s="521"/>
      <c r="X11" s="1044" t="s">
        <v>1536</v>
      </c>
      <c r="Y11" s="1128" t="s">
        <v>1537</v>
      </c>
      <c r="Z11" s="1129" t="s">
        <v>1538</v>
      </c>
      <c r="AA11" s="1130" t="s">
        <v>1539</v>
      </c>
      <c r="AB11" s="1152" t="s">
        <v>1540</v>
      </c>
      <c r="AC11" s="1151" t="s">
        <v>1541</v>
      </c>
    </row>
    <row r="12" spans="1:29" x14ac:dyDescent="0.3">
      <c r="A12" s="41" t="s">
        <v>229</v>
      </c>
      <c r="B12" s="41" t="s">
        <v>1542</v>
      </c>
      <c r="C12" s="41" t="s">
        <v>1561</v>
      </c>
      <c r="D12" s="41" t="s">
        <v>1562</v>
      </c>
      <c r="E12" s="42" t="s">
        <v>1563</v>
      </c>
      <c r="F12" s="41">
        <v>4</v>
      </c>
      <c r="G12" s="186" t="s">
        <v>1564</v>
      </c>
      <c r="H12" s="463"/>
      <c r="I12" s="463"/>
      <c r="J12" s="1149" t="s">
        <v>1528</v>
      </c>
      <c r="K12" s="1110" t="s">
        <v>1529</v>
      </c>
      <c r="L12" s="1113" t="s">
        <v>1530</v>
      </c>
      <c r="M12" s="1060" t="s">
        <v>1531</v>
      </c>
      <c r="N12" s="1062" t="s">
        <v>1532</v>
      </c>
      <c r="O12" s="1064" t="s">
        <v>1533</v>
      </c>
      <c r="P12" s="463"/>
      <c r="Q12" s="464" t="s">
        <v>149</v>
      </c>
      <c r="R12" s="463"/>
      <c r="S12" s="463"/>
      <c r="T12" s="463"/>
      <c r="U12" s="463"/>
      <c r="V12" s="1124" t="s">
        <v>1535</v>
      </c>
      <c r="W12" s="521"/>
      <c r="X12" s="1044" t="s">
        <v>1536</v>
      </c>
      <c r="Y12" s="1128" t="s">
        <v>1537</v>
      </c>
      <c r="Z12" s="1129" t="s">
        <v>1538</v>
      </c>
      <c r="AB12" s="1152" t="s">
        <v>1540</v>
      </c>
      <c r="AC12" s="1151" t="s">
        <v>1541</v>
      </c>
    </row>
    <row r="13" spans="1:29" x14ac:dyDescent="0.3">
      <c r="A13" s="41" t="s">
        <v>236</v>
      </c>
      <c r="B13" s="41" t="s">
        <v>1542</v>
      </c>
      <c r="C13" s="41" t="s">
        <v>1565</v>
      </c>
      <c r="D13" s="41" t="s">
        <v>1566</v>
      </c>
      <c r="E13" s="41" t="s">
        <v>1567</v>
      </c>
      <c r="F13" s="41">
        <v>3</v>
      </c>
      <c r="G13" s="186"/>
      <c r="H13" s="463"/>
      <c r="I13" s="463"/>
      <c r="J13" s="1149" t="s">
        <v>1528</v>
      </c>
      <c r="K13" s="1110" t="s">
        <v>1529</v>
      </c>
      <c r="L13" s="1113" t="s">
        <v>1530</v>
      </c>
      <c r="M13" s="1060" t="s">
        <v>1531</v>
      </c>
      <c r="N13" s="1062" t="s">
        <v>1532</v>
      </c>
      <c r="O13" s="1064" t="s">
        <v>1533</v>
      </c>
      <c r="P13" s="463"/>
      <c r="Q13" s="464" t="s">
        <v>149</v>
      </c>
      <c r="R13" s="463"/>
      <c r="S13" s="463"/>
      <c r="T13" s="463"/>
      <c r="U13" s="463"/>
      <c r="V13" s="1124" t="s">
        <v>1535</v>
      </c>
      <c r="W13" s="521"/>
      <c r="X13" s="1044" t="s">
        <v>1536</v>
      </c>
      <c r="Y13" s="1128" t="s">
        <v>1537</v>
      </c>
      <c r="Z13" s="1129" t="s">
        <v>1538</v>
      </c>
      <c r="AA13" s="463" t="s">
        <v>300</v>
      </c>
      <c r="AB13" s="463"/>
      <c r="AC13" s="1150"/>
    </row>
    <row r="14" spans="1:29" x14ac:dyDescent="0.3">
      <c r="A14" s="41" t="s">
        <v>243</v>
      </c>
      <c r="B14" s="41" t="s">
        <v>1542</v>
      </c>
      <c r="C14" s="41" t="s">
        <v>1568</v>
      </c>
      <c r="D14" s="41" t="s">
        <v>1569</v>
      </c>
      <c r="E14" s="42" t="s">
        <v>1570</v>
      </c>
      <c r="F14" s="41">
        <v>4</v>
      </c>
      <c r="G14" s="186"/>
      <c r="H14" s="463"/>
      <c r="I14" s="463"/>
      <c r="J14" s="1149" t="s">
        <v>1528</v>
      </c>
      <c r="K14" s="1110" t="s">
        <v>1529</v>
      </c>
      <c r="L14" s="1113" t="s">
        <v>1530</v>
      </c>
      <c r="M14" s="1060" t="s">
        <v>1531</v>
      </c>
      <c r="N14" s="1062" t="s">
        <v>1532</v>
      </c>
      <c r="O14" s="1064" t="s">
        <v>1533</v>
      </c>
      <c r="P14" s="463"/>
      <c r="Q14" s="464" t="s">
        <v>149</v>
      </c>
      <c r="R14" s="463"/>
      <c r="S14" s="463"/>
      <c r="T14" s="463"/>
      <c r="U14" s="463"/>
      <c r="V14" s="1124" t="s">
        <v>1535</v>
      </c>
      <c r="W14" s="521"/>
      <c r="X14" s="1044" t="s">
        <v>1536</v>
      </c>
      <c r="Y14" s="1128" t="s">
        <v>1537</v>
      </c>
      <c r="Z14" s="1129" t="s">
        <v>1538</v>
      </c>
      <c r="AA14" s="1130" t="s">
        <v>1539</v>
      </c>
      <c r="AB14" s="1152" t="s">
        <v>1540</v>
      </c>
      <c r="AC14" s="1151" t="s">
        <v>1541</v>
      </c>
    </row>
    <row r="15" spans="1:29" x14ac:dyDescent="0.3">
      <c r="A15" s="41" t="s">
        <v>250</v>
      </c>
      <c r="B15" s="41">
        <v>3422</v>
      </c>
      <c r="C15" s="41" t="s">
        <v>1571</v>
      </c>
      <c r="D15" s="41" t="s">
        <v>1572</v>
      </c>
      <c r="E15" s="41" t="s">
        <v>1573</v>
      </c>
      <c r="F15" s="41">
        <v>3</v>
      </c>
      <c r="G15" s="186"/>
      <c r="H15" s="463"/>
      <c r="I15" s="463"/>
      <c r="J15" s="1149" t="s">
        <v>1528</v>
      </c>
      <c r="K15" s="1110" t="s">
        <v>1529</v>
      </c>
      <c r="L15" s="1113" t="s">
        <v>1530</v>
      </c>
      <c r="M15" s="1060" t="s">
        <v>1531</v>
      </c>
      <c r="N15" s="1062" t="s">
        <v>1532</v>
      </c>
      <c r="O15" s="1064" t="s">
        <v>1533</v>
      </c>
      <c r="P15" s="463"/>
      <c r="Q15" s="464" t="s">
        <v>149</v>
      </c>
      <c r="R15" s="463"/>
      <c r="S15" s="463"/>
      <c r="T15" s="463"/>
      <c r="U15" s="463"/>
      <c r="V15" s="1124" t="s">
        <v>1535</v>
      </c>
      <c r="W15" s="521"/>
      <c r="X15" s="1044" t="s">
        <v>1536</v>
      </c>
      <c r="Y15" s="1128" t="s">
        <v>1537</v>
      </c>
      <c r="Z15" s="1129" t="s">
        <v>1538</v>
      </c>
      <c r="AA15" s="1130" t="s">
        <v>1539</v>
      </c>
      <c r="AB15" s="1152" t="s">
        <v>1540</v>
      </c>
      <c r="AC15" s="1151" t="s">
        <v>1541</v>
      </c>
    </row>
    <row r="16" spans="1:29" x14ac:dyDescent="0.3">
      <c r="A16" s="41" t="s">
        <v>255</v>
      </c>
      <c r="B16" s="41" t="s">
        <v>1542</v>
      </c>
      <c r="C16" s="41" t="s">
        <v>1574</v>
      </c>
      <c r="D16" s="41" t="s">
        <v>1575</v>
      </c>
      <c r="E16" s="41" t="s">
        <v>1576</v>
      </c>
      <c r="F16" s="41">
        <v>5</v>
      </c>
      <c r="G16" s="186"/>
      <c r="H16" s="463"/>
      <c r="I16" s="463"/>
      <c r="J16" s="1149" t="s">
        <v>1528</v>
      </c>
      <c r="K16" s="1111" t="s">
        <v>1529</v>
      </c>
      <c r="L16" s="1113" t="s">
        <v>1530</v>
      </c>
      <c r="M16" s="1060" t="s">
        <v>1531</v>
      </c>
      <c r="N16" s="1062" t="s">
        <v>1532</v>
      </c>
      <c r="O16" s="1064" t="s">
        <v>1533</v>
      </c>
      <c r="P16" s="463"/>
      <c r="Q16" s="464" t="s">
        <v>149</v>
      </c>
      <c r="R16" s="463"/>
      <c r="S16" s="463"/>
      <c r="T16" s="463"/>
      <c r="U16" s="463"/>
      <c r="V16" s="1124" t="s">
        <v>1535</v>
      </c>
      <c r="W16" s="521"/>
      <c r="X16" s="1044" t="s">
        <v>1536</v>
      </c>
      <c r="Y16" s="1128" t="s">
        <v>1537</v>
      </c>
      <c r="Z16" s="1129" t="s">
        <v>1538</v>
      </c>
      <c r="AA16" s="1130" t="s">
        <v>1539</v>
      </c>
      <c r="AB16" s="1152" t="s">
        <v>1540</v>
      </c>
      <c r="AC16" s="1151" t="s">
        <v>1541</v>
      </c>
    </row>
    <row r="17" spans="1:304" x14ac:dyDescent="0.3">
      <c r="A17" s="41" t="s">
        <v>262</v>
      </c>
      <c r="B17" s="41" t="s">
        <v>1542</v>
      </c>
      <c r="C17" s="41" t="s">
        <v>1577</v>
      </c>
      <c r="D17" s="41" t="s">
        <v>1578</v>
      </c>
      <c r="E17" s="42" t="s">
        <v>1579</v>
      </c>
      <c r="F17" s="41">
        <v>5</v>
      </c>
      <c r="G17" s="186"/>
      <c r="H17" s="463"/>
      <c r="I17" s="463"/>
      <c r="J17" s="1149" t="s">
        <v>1528</v>
      </c>
      <c r="K17" s="1111" t="s">
        <v>1529</v>
      </c>
      <c r="L17" s="1113" t="s">
        <v>1530</v>
      </c>
      <c r="M17" s="1060" t="s">
        <v>1531</v>
      </c>
      <c r="N17" s="1062" t="s">
        <v>1532</v>
      </c>
      <c r="O17" s="1064" t="s">
        <v>1533</v>
      </c>
      <c r="P17" s="463"/>
      <c r="Q17" s="464" t="s">
        <v>149</v>
      </c>
      <c r="R17" s="463"/>
      <c r="S17" s="463"/>
      <c r="T17" s="463"/>
      <c r="U17" s="463"/>
      <c r="V17" s="1124" t="s">
        <v>1535</v>
      </c>
      <c r="W17" s="521"/>
      <c r="X17" s="1044" t="s">
        <v>1536</v>
      </c>
      <c r="Y17" s="1128" t="s">
        <v>1537</v>
      </c>
      <c r="Z17" s="1129" t="s">
        <v>1538</v>
      </c>
      <c r="AA17" s="1130" t="s">
        <v>1539</v>
      </c>
      <c r="AB17" s="1152" t="s">
        <v>1540</v>
      </c>
      <c r="AC17" s="1151" t="s">
        <v>1541</v>
      </c>
    </row>
    <row r="18" spans="1:304" x14ac:dyDescent="0.3">
      <c r="A18" s="41" t="s">
        <v>268</v>
      </c>
      <c r="B18" s="41">
        <v>9</v>
      </c>
      <c r="C18" s="41" t="s">
        <v>1580</v>
      </c>
      <c r="D18" s="41" t="s">
        <v>1581</v>
      </c>
      <c r="E18" s="42" t="s">
        <v>1582</v>
      </c>
      <c r="F18" s="41">
        <v>4</v>
      </c>
      <c r="G18" s="186" t="s">
        <v>725</v>
      </c>
      <c r="H18" s="463"/>
      <c r="I18" s="463"/>
      <c r="J18" s="1149" t="s">
        <v>1528</v>
      </c>
      <c r="K18" s="1111" t="s">
        <v>1529</v>
      </c>
      <c r="L18" s="1113" t="s">
        <v>1530</v>
      </c>
      <c r="M18" s="1060" t="s">
        <v>1531</v>
      </c>
      <c r="N18" s="1062" t="s">
        <v>1532</v>
      </c>
      <c r="O18" s="1064" t="s">
        <v>1533</v>
      </c>
      <c r="P18" s="463"/>
      <c r="Q18" s="464" t="s">
        <v>149</v>
      </c>
      <c r="R18" s="463"/>
      <c r="S18" s="463"/>
      <c r="T18" s="463"/>
      <c r="U18" s="463"/>
      <c r="V18" s="1124" t="s">
        <v>1535</v>
      </c>
      <c r="W18" s="521"/>
      <c r="X18" s="1044" t="s">
        <v>1536</v>
      </c>
      <c r="Y18" s="1128" t="s">
        <v>1537</v>
      </c>
      <c r="Z18" s="1129" t="s">
        <v>1538</v>
      </c>
      <c r="AA18" s="1130" t="s">
        <v>1539</v>
      </c>
      <c r="AB18" s="1152" t="s">
        <v>1540</v>
      </c>
      <c r="AC18" s="1151" t="s">
        <v>1541</v>
      </c>
    </row>
    <row r="19" spans="1:304" x14ac:dyDescent="0.3">
      <c r="A19" s="41" t="s">
        <v>278</v>
      </c>
      <c r="B19" s="41">
        <v>3867</v>
      </c>
      <c r="C19" s="41" t="s">
        <v>1583</v>
      </c>
      <c r="D19" s="41" t="s">
        <v>1584</v>
      </c>
      <c r="E19" s="41" t="s">
        <v>1585</v>
      </c>
      <c r="F19" s="41">
        <v>4</v>
      </c>
      <c r="G19" s="186" t="s">
        <v>1586</v>
      </c>
      <c r="H19" s="463"/>
      <c r="I19" s="463"/>
      <c r="J19" s="1149" t="s">
        <v>1528</v>
      </c>
      <c r="K19" s="1111" t="s">
        <v>1529</v>
      </c>
      <c r="L19" s="1113" t="s">
        <v>1530</v>
      </c>
      <c r="M19" s="1060" t="s">
        <v>1531</v>
      </c>
      <c r="N19" s="1062" t="s">
        <v>1532</v>
      </c>
      <c r="O19" s="1064" t="s">
        <v>1533</v>
      </c>
      <c r="P19" s="463"/>
      <c r="Q19" s="464" t="s">
        <v>149</v>
      </c>
      <c r="R19" s="463"/>
      <c r="S19" s="463"/>
      <c r="T19" s="463"/>
      <c r="U19" s="463"/>
      <c r="V19" s="1124" t="s">
        <v>1535</v>
      </c>
      <c r="W19" s="521"/>
      <c r="X19" s="1044" t="s">
        <v>1536</v>
      </c>
      <c r="Y19" s="1128" t="s">
        <v>1537</v>
      </c>
      <c r="Z19" s="1129" t="s">
        <v>1538</v>
      </c>
      <c r="AA19" s="1130" t="s">
        <v>1539</v>
      </c>
      <c r="AB19" s="1152" t="s">
        <v>1540</v>
      </c>
      <c r="AC19" s="1151" t="s">
        <v>1541</v>
      </c>
    </row>
    <row r="20" spans="1:304" ht="14.5" x14ac:dyDescent="0.35">
      <c r="A20" s="41" t="s">
        <v>287</v>
      </c>
      <c r="B20" s="41">
        <v>6</v>
      </c>
      <c r="C20" s="41" t="s">
        <v>1587</v>
      </c>
      <c r="D20" s="41" t="s">
        <v>1588</v>
      </c>
      <c r="E20" s="41" t="s">
        <v>1589</v>
      </c>
      <c r="F20" s="41">
        <v>4</v>
      </c>
      <c r="G20" s="186" t="s">
        <v>1590</v>
      </c>
      <c r="H20" s="463"/>
      <c r="I20" s="463"/>
      <c r="J20" s="1149" t="s">
        <v>1528</v>
      </c>
      <c r="K20" s="1111" t="s">
        <v>1529</v>
      </c>
      <c r="L20" s="1113" t="s">
        <v>1530</v>
      </c>
      <c r="M20" s="1060" t="s">
        <v>1531</v>
      </c>
      <c r="N20" s="1062" t="s">
        <v>1532</v>
      </c>
      <c r="O20" s="1064" t="s">
        <v>1533</v>
      </c>
      <c r="P20" s="463"/>
      <c r="Q20" s="464" t="s">
        <v>149</v>
      </c>
      <c r="R20" s="1167" t="s">
        <v>776</v>
      </c>
      <c r="S20" s="463"/>
      <c r="T20" s="463"/>
      <c r="U20" s="463"/>
      <c r="V20" s="1124" t="s">
        <v>1535</v>
      </c>
      <c r="W20" s="1169" t="s">
        <v>1591</v>
      </c>
      <c r="X20" s="1044" t="s">
        <v>1536</v>
      </c>
      <c r="Y20" s="1128" t="s">
        <v>1537</v>
      </c>
      <c r="Z20" s="1129" t="s">
        <v>1538</v>
      </c>
      <c r="AA20" s="1130" t="s">
        <v>1539</v>
      </c>
      <c r="AB20" s="1152" t="s">
        <v>1540</v>
      </c>
      <c r="AC20" s="1151" t="s">
        <v>1541</v>
      </c>
    </row>
    <row r="21" spans="1:304" x14ac:dyDescent="0.3">
      <c r="A21" s="41" t="s">
        <v>287</v>
      </c>
      <c r="B21" s="41">
        <v>8921</v>
      </c>
      <c r="C21" s="41" t="s">
        <v>1592</v>
      </c>
      <c r="D21" s="41" t="s">
        <v>1593</v>
      </c>
      <c r="E21" s="41" t="s">
        <v>1594</v>
      </c>
      <c r="F21" s="41">
        <v>4</v>
      </c>
      <c r="G21" s="186" t="s">
        <v>1586</v>
      </c>
      <c r="H21" s="463"/>
      <c r="I21" s="463"/>
      <c r="J21" s="463"/>
      <c r="K21" s="463"/>
      <c r="L21" s="463"/>
      <c r="M21" s="463"/>
      <c r="N21" s="463"/>
      <c r="O21" s="463" t="s">
        <v>300</v>
      </c>
      <c r="P21" s="463"/>
      <c r="Q21" s="464" t="s">
        <v>149</v>
      </c>
      <c r="R21" s="1167" t="s">
        <v>776</v>
      </c>
      <c r="S21" s="463"/>
      <c r="T21" s="463"/>
      <c r="U21" s="463"/>
      <c r="V21" s="1124" t="s">
        <v>1535</v>
      </c>
      <c r="W21" s="521"/>
      <c r="X21" s="463" t="s">
        <v>300</v>
      </c>
      <c r="Y21" s="463"/>
      <c r="Z21" s="463"/>
      <c r="AA21" s="463"/>
      <c r="AB21" s="463"/>
      <c r="AC21" s="472"/>
    </row>
    <row r="22" spans="1:304" x14ac:dyDescent="0.3">
      <c r="A22" s="41" t="s">
        <v>301</v>
      </c>
      <c r="B22" s="49"/>
      <c r="C22" s="49"/>
      <c r="D22" s="49"/>
      <c r="E22" s="49" t="s">
        <v>1595</v>
      </c>
      <c r="F22" s="49"/>
      <c r="G22" s="187"/>
      <c r="H22" s="473"/>
      <c r="I22" s="473"/>
      <c r="J22" s="676"/>
      <c r="K22" s="676"/>
      <c r="L22" s="676"/>
      <c r="M22" s="676"/>
      <c r="N22" s="676"/>
      <c r="O22" s="676"/>
      <c r="P22" s="676"/>
      <c r="Q22" s="1109"/>
      <c r="R22" s="676"/>
      <c r="S22" s="676"/>
      <c r="T22" s="676"/>
      <c r="U22" s="676"/>
      <c r="V22" s="676"/>
      <c r="W22" s="676"/>
      <c r="X22" s="676"/>
      <c r="Y22" s="676"/>
      <c r="Z22" s="676"/>
      <c r="AA22" s="676"/>
      <c r="AB22" s="676"/>
      <c r="AC22" s="463"/>
    </row>
    <row r="23" spans="1:304" x14ac:dyDescent="0.3">
      <c r="A23" s="41" t="s">
        <v>310</v>
      </c>
      <c r="B23" s="49"/>
      <c r="C23" s="49"/>
      <c r="D23" s="49"/>
      <c r="E23" s="49" t="s">
        <v>1595</v>
      </c>
      <c r="F23" s="49"/>
      <c r="G23" s="187"/>
      <c r="H23" s="473"/>
      <c r="I23" s="473"/>
      <c r="J23" s="676"/>
      <c r="K23" s="676"/>
      <c r="L23" s="676"/>
      <c r="M23" s="676"/>
      <c r="N23" s="676"/>
      <c r="O23" s="676"/>
      <c r="P23" s="676"/>
      <c r="Q23" s="1109"/>
      <c r="R23" s="676"/>
      <c r="S23" s="676"/>
      <c r="T23" s="676"/>
      <c r="U23" s="676"/>
      <c r="V23" s="676"/>
      <c r="W23" s="676"/>
      <c r="X23" s="676"/>
      <c r="Y23" s="676"/>
      <c r="Z23" s="676"/>
      <c r="AA23" s="676"/>
      <c r="AB23" s="676"/>
      <c r="AC23" s="463"/>
      <c r="AD23" s="904"/>
      <c r="AE23" s="904"/>
    </row>
    <row r="24" spans="1:304" x14ac:dyDescent="0.3">
      <c r="A24" s="41" t="s">
        <v>318</v>
      </c>
      <c r="B24" s="49"/>
      <c r="C24" s="49"/>
      <c r="D24" s="49"/>
      <c r="E24" s="49" t="s">
        <v>506</v>
      </c>
      <c r="F24" s="49"/>
      <c r="G24" s="187"/>
      <c r="H24" s="473"/>
      <c r="I24" s="473"/>
      <c r="J24" s="676"/>
      <c r="K24" s="676"/>
      <c r="L24" s="676"/>
      <c r="M24" s="676"/>
      <c r="N24" s="676"/>
      <c r="O24" s="676"/>
      <c r="P24" s="676"/>
      <c r="Q24" s="1109"/>
      <c r="R24" s="676"/>
      <c r="S24" s="676"/>
      <c r="T24" s="676"/>
      <c r="U24" s="676"/>
      <c r="V24" s="676"/>
      <c r="W24" s="676"/>
      <c r="X24" s="676"/>
      <c r="Y24" s="676"/>
      <c r="Z24" s="676"/>
      <c r="AA24" s="676"/>
      <c r="AB24" s="676"/>
      <c r="AC24" s="463"/>
      <c r="AD24" s="904"/>
      <c r="AE24" s="904"/>
    </row>
    <row r="25" spans="1:304" ht="14.5" x14ac:dyDescent="0.35">
      <c r="A25" s="41" t="s">
        <v>327</v>
      </c>
      <c r="B25" s="1251" t="s">
        <v>314</v>
      </c>
      <c r="C25" s="1251" t="s">
        <v>1596</v>
      </c>
      <c r="D25" s="1251" t="s">
        <v>1597</v>
      </c>
      <c r="E25" s="1251" t="s">
        <v>326</v>
      </c>
      <c r="F25" s="1251"/>
      <c r="G25" s="1252"/>
      <c r="H25" s="1262"/>
      <c r="I25" s="521" t="s">
        <v>300</v>
      </c>
      <c r="J25" s="463"/>
      <c r="K25" s="1111" t="s">
        <v>1529</v>
      </c>
      <c r="L25" s="1113" t="s">
        <v>1530</v>
      </c>
      <c r="M25" s="1060" t="s">
        <v>1531</v>
      </c>
      <c r="N25" s="1139" t="s">
        <v>1533</v>
      </c>
      <c r="O25" s="1116" t="s">
        <v>1532</v>
      </c>
      <c r="P25" s="463"/>
      <c r="Q25" s="1253" t="s">
        <v>1598</v>
      </c>
      <c r="R25" s="463"/>
      <c r="S25" s="463"/>
      <c r="T25" s="1169" t="s">
        <v>1591</v>
      </c>
      <c r="U25" s="1126" t="s">
        <v>1536</v>
      </c>
      <c r="V25" s="1170" t="s">
        <v>1535</v>
      </c>
      <c r="W25" s="1350"/>
      <c r="X25" s="3" t="s">
        <v>876</v>
      </c>
      <c r="Y25" s="463" t="s">
        <v>1599</v>
      </c>
      <c r="Z25" s="463" t="s">
        <v>1600</v>
      </c>
      <c r="AA25" s="463" t="s">
        <v>1601</v>
      </c>
      <c r="AB25" s="1171" t="s">
        <v>1541</v>
      </c>
      <c r="AC25" s="1172" t="s">
        <v>1540</v>
      </c>
      <c r="AD25" s="904"/>
      <c r="AE25" s="904"/>
    </row>
    <row r="26" spans="1:304" ht="14.5" thickBot="1" x14ac:dyDescent="0.35">
      <c r="A26" s="41" t="s">
        <v>335</v>
      </c>
      <c r="B26" s="41" t="s">
        <v>1602</v>
      </c>
      <c r="C26" s="41" t="s">
        <v>1603</v>
      </c>
      <c r="D26" s="41" t="s">
        <v>1604</v>
      </c>
      <c r="E26" s="41" t="s">
        <v>1605</v>
      </c>
      <c r="F26" s="41">
        <v>2</v>
      </c>
      <c r="G26" s="186"/>
      <c r="H26" s="463"/>
      <c r="I26" s="463"/>
      <c r="J26" s="463"/>
      <c r="K26" s="465"/>
      <c r="L26" s="465" t="s">
        <v>300</v>
      </c>
      <c r="M26" s="463"/>
      <c r="N26" s="1062" t="s">
        <v>1532</v>
      </c>
      <c r="O26" s="463"/>
      <c r="P26" s="463"/>
      <c r="Q26" s="464" t="s">
        <v>149</v>
      </c>
      <c r="R26" s="463" t="s">
        <v>300</v>
      </c>
      <c r="S26" s="463"/>
      <c r="T26" s="463"/>
      <c r="U26" s="463"/>
      <c r="V26" s="463"/>
      <c r="W26" s="521"/>
      <c r="X26" s="463"/>
      <c r="Y26" s="463"/>
      <c r="Z26" s="463"/>
      <c r="AA26" s="463"/>
      <c r="AB26" s="463"/>
      <c r="AC26" s="465"/>
      <c r="AD26" s="904"/>
      <c r="AE26" s="904"/>
      <c r="AF26" s="904"/>
      <c r="AG26" s="904"/>
      <c r="AH26" s="904"/>
      <c r="AI26" s="904"/>
      <c r="AJ26" s="904"/>
      <c r="AK26" s="904"/>
      <c r="AL26" s="904"/>
      <c r="AM26" s="904"/>
      <c r="AN26" s="904"/>
      <c r="AO26" s="904"/>
      <c r="AP26" s="904"/>
      <c r="AQ26" s="904"/>
      <c r="AR26" s="904"/>
      <c r="AS26" s="904"/>
      <c r="AT26" s="904"/>
      <c r="AU26" s="904"/>
      <c r="AV26" s="904"/>
      <c r="AW26" s="904"/>
      <c r="AX26" s="904"/>
      <c r="AY26" s="904"/>
      <c r="AZ26" s="904"/>
      <c r="BA26" s="904"/>
      <c r="BB26" s="904"/>
      <c r="BC26" s="904"/>
      <c r="BD26" s="904"/>
      <c r="BE26" s="904"/>
      <c r="BF26" s="904"/>
      <c r="BG26" s="904"/>
      <c r="BH26" s="904"/>
      <c r="BI26" s="904"/>
      <c r="BJ26" s="904"/>
      <c r="BK26" s="904"/>
      <c r="BL26" s="904"/>
      <c r="BM26" s="904"/>
      <c r="BN26" s="904"/>
      <c r="BO26" s="904"/>
      <c r="BP26" s="904"/>
      <c r="BQ26" s="904"/>
      <c r="BR26" s="904"/>
      <c r="BS26" s="904"/>
      <c r="BT26" s="904"/>
      <c r="BU26" s="904"/>
      <c r="BV26" s="904"/>
      <c r="BW26" s="904"/>
      <c r="BX26" s="904"/>
      <c r="BY26" s="904"/>
      <c r="BZ26" s="904"/>
      <c r="CA26" s="904"/>
      <c r="CB26" s="904"/>
      <c r="CC26" s="904"/>
      <c r="CD26" s="904"/>
      <c r="CE26" s="904"/>
      <c r="CF26" s="904"/>
      <c r="CG26" s="904"/>
      <c r="CH26" s="904"/>
      <c r="CI26" s="904"/>
      <c r="CJ26" s="904"/>
      <c r="CK26" s="904"/>
      <c r="CL26" s="904"/>
      <c r="CM26" s="904"/>
      <c r="CN26" s="904"/>
      <c r="CO26" s="904"/>
      <c r="CP26" s="904"/>
      <c r="CQ26" s="904"/>
      <c r="CR26" s="904"/>
      <c r="CS26" s="904"/>
      <c r="CT26" s="904"/>
      <c r="CU26" s="904"/>
      <c r="CV26" s="904"/>
      <c r="CW26" s="904"/>
      <c r="CX26" s="904"/>
      <c r="CY26" s="904"/>
      <c r="CZ26" s="904"/>
      <c r="DA26" s="904"/>
      <c r="DB26" s="904"/>
      <c r="DC26" s="904"/>
      <c r="DD26" s="904"/>
      <c r="DE26" s="904"/>
      <c r="DF26" s="904"/>
      <c r="DG26" s="904"/>
      <c r="DH26" s="904"/>
      <c r="DI26" s="904"/>
      <c r="DJ26" s="904"/>
      <c r="DK26" s="904"/>
      <c r="DL26" s="904"/>
      <c r="DM26" s="904"/>
      <c r="DN26" s="904"/>
      <c r="DO26" s="904"/>
      <c r="DP26" s="904"/>
      <c r="DQ26" s="904"/>
      <c r="DR26" s="904"/>
      <c r="DS26" s="904"/>
      <c r="DT26" s="904"/>
      <c r="DU26" s="904"/>
      <c r="DV26" s="904"/>
      <c r="DW26" s="904"/>
      <c r="DX26" s="904"/>
      <c r="DY26" s="904"/>
      <c r="DZ26" s="904"/>
      <c r="EA26" s="904"/>
      <c r="EB26" s="904"/>
      <c r="EC26" s="904"/>
      <c r="ED26" s="904"/>
      <c r="EE26" s="904"/>
      <c r="EF26" s="904"/>
      <c r="EG26" s="904"/>
      <c r="EH26" s="904"/>
      <c r="EI26" s="904"/>
      <c r="EJ26" s="904"/>
      <c r="EK26" s="904"/>
      <c r="EL26" s="904"/>
      <c r="EM26" s="904"/>
      <c r="EN26" s="904"/>
      <c r="EO26" s="904"/>
      <c r="EP26" s="904"/>
      <c r="EQ26" s="904"/>
      <c r="ER26" s="904"/>
      <c r="ES26" s="904"/>
      <c r="ET26" s="904"/>
      <c r="EU26" s="904"/>
      <c r="EV26" s="904"/>
      <c r="EW26" s="904"/>
      <c r="EX26" s="904"/>
      <c r="EY26" s="904"/>
      <c r="EZ26" s="904"/>
      <c r="FA26" s="904"/>
      <c r="FB26" s="904"/>
      <c r="FC26" s="904"/>
      <c r="FD26" s="904"/>
      <c r="FE26" s="904"/>
      <c r="FF26" s="904"/>
      <c r="FG26" s="904"/>
      <c r="FH26" s="904"/>
      <c r="FI26" s="904"/>
      <c r="FJ26" s="904"/>
      <c r="FK26" s="904"/>
      <c r="FL26" s="904"/>
      <c r="FM26" s="904"/>
      <c r="FN26" s="904"/>
      <c r="FO26" s="904"/>
      <c r="FP26" s="904"/>
      <c r="FQ26" s="904"/>
      <c r="FR26" s="904"/>
      <c r="FS26" s="904"/>
      <c r="FT26" s="904"/>
      <c r="FU26" s="904"/>
      <c r="FV26" s="904"/>
      <c r="FW26" s="904"/>
      <c r="FX26" s="904"/>
      <c r="FY26" s="904"/>
      <c r="FZ26" s="904"/>
      <c r="GA26" s="904"/>
      <c r="GB26" s="904"/>
      <c r="GC26" s="904"/>
      <c r="GD26" s="904"/>
      <c r="GE26" s="904"/>
      <c r="GF26" s="904"/>
      <c r="GG26" s="904"/>
      <c r="GH26" s="904"/>
      <c r="GI26" s="904"/>
      <c r="GJ26" s="904"/>
      <c r="GK26" s="904"/>
      <c r="GL26" s="904"/>
      <c r="GM26" s="904"/>
      <c r="GN26" s="904"/>
      <c r="GO26" s="904"/>
      <c r="GP26" s="904"/>
      <c r="GQ26" s="904"/>
      <c r="GR26" s="904"/>
      <c r="GS26" s="904"/>
      <c r="GT26" s="904"/>
      <c r="GU26" s="904"/>
      <c r="GV26" s="904"/>
      <c r="GW26" s="904"/>
      <c r="GX26" s="904"/>
      <c r="GY26" s="904"/>
      <c r="GZ26" s="904"/>
      <c r="HA26" s="904"/>
      <c r="HB26" s="904"/>
      <c r="HC26" s="904"/>
      <c r="HD26" s="904"/>
      <c r="HE26" s="904"/>
      <c r="HF26" s="904"/>
      <c r="HG26" s="904"/>
      <c r="HH26" s="904"/>
      <c r="HI26" s="904"/>
      <c r="HJ26" s="904"/>
      <c r="HK26" s="904"/>
      <c r="HL26" s="904"/>
      <c r="HM26" s="904"/>
      <c r="HN26" s="904"/>
      <c r="HO26" s="904"/>
      <c r="HP26" s="904"/>
      <c r="HQ26" s="904"/>
      <c r="HR26" s="904"/>
      <c r="HS26" s="904"/>
      <c r="HT26" s="904"/>
      <c r="HU26" s="904"/>
      <c r="HV26" s="904"/>
      <c r="HW26" s="904"/>
      <c r="HX26" s="904"/>
      <c r="HY26" s="904"/>
      <c r="HZ26" s="904"/>
      <c r="IA26" s="904"/>
      <c r="IB26" s="904"/>
      <c r="IC26" s="904"/>
      <c r="ID26" s="904"/>
      <c r="IE26" s="904"/>
      <c r="IF26" s="904"/>
      <c r="IG26" s="904"/>
      <c r="IH26" s="904"/>
      <c r="II26" s="904"/>
      <c r="IJ26" s="904"/>
      <c r="IK26" s="904"/>
      <c r="IL26" s="904"/>
      <c r="IM26" s="904"/>
      <c r="IN26" s="904"/>
      <c r="IO26" s="904"/>
      <c r="IP26" s="904"/>
      <c r="IQ26" s="904"/>
      <c r="IR26" s="904"/>
      <c r="IS26" s="904"/>
      <c r="IT26" s="904"/>
      <c r="IU26" s="904"/>
      <c r="IV26" s="904"/>
      <c r="IW26" s="904"/>
      <c r="IX26" s="904"/>
      <c r="IY26" s="904"/>
      <c r="IZ26" s="904"/>
      <c r="JA26" s="904"/>
      <c r="JB26" s="904"/>
      <c r="JC26" s="904"/>
      <c r="JD26" s="904"/>
      <c r="JE26" s="904"/>
      <c r="JF26" s="904"/>
      <c r="JG26" s="904"/>
      <c r="JH26" s="904"/>
      <c r="JI26" s="904"/>
      <c r="JJ26" s="904"/>
      <c r="JK26" s="904"/>
      <c r="JL26" s="904"/>
      <c r="JM26" s="904"/>
      <c r="JN26" s="904"/>
      <c r="JO26" s="904"/>
      <c r="JP26" s="904"/>
      <c r="JQ26" s="904"/>
      <c r="JR26" s="904"/>
      <c r="JS26" s="904"/>
      <c r="JT26" s="904"/>
      <c r="JU26" s="904"/>
      <c r="JV26" s="904"/>
      <c r="JW26" s="904"/>
      <c r="JX26" s="904"/>
      <c r="JY26" s="904"/>
      <c r="JZ26" s="904"/>
      <c r="KA26" s="904"/>
      <c r="KB26" s="904"/>
      <c r="KC26" s="904"/>
      <c r="KD26" s="904"/>
      <c r="KE26" s="904"/>
      <c r="KF26" s="904"/>
      <c r="KG26" s="904"/>
      <c r="KH26" s="904"/>
      <c r="KI26" s="904"/>
      <c r="KJ26" s="904"/>
      <c r="KK26" s="904"/>
      <c r="KL26" s="904"/>
      <c r="KM26" s="904"/>
      <c r="KN26" s="904"/>
      <c r="KO26" s="904"/>
      <c r="KP26" s="904"/>
      <c r="KQ26" s="904"/>
      <c r="KR26" s="904"/>
    </row>
    <row r="27" spans="1:304" ht="15" thickBot="1" x14ac:dyDescent="0.4">
      <c r="A27" s="41" t="s">
        <v>636</v>
      </c>
      <c r="B27" s="43">
        <v>2</v>
      </c>
      <c r="C27" s="43" t="s">
        <v>641</v>
      </c>
      <c r="D27" s="43" t="s">
        <v>1606</v>
      </c>
      <c r="E27" s="43" t="s">
        <v>1607</v>
      </c>
      <c r="F27" s="43">
        <v>3</v>
      </c>
      <c r="G27" s="190"/>
      <c r="H27" s="463"/>
      <c r="I27" s="463"/>
      <c r="J27" s="466"/>
      <c r="K27" s="1178" t="s">
        <v>1608</v>
      </c>
      <c r="L27" s="1158" t="s">
        <v>1609</v>
      </c>
      <c r="M27" s="1177" t="s">
        <v>1531</v>
      </c>
      <c r="N27" s="1094" t="s">
        <v>1532</v>
      </c>
      <c r="O27" s="1065" t="s">
        <v>1533</v>
      </c>
      <c r="P27" s="465"/>
      <c r="Q27" s="464" t="s">
        <v>149</v>
      </c>
      <c r="R27" s="1166" t="s">
        <v>776</v>
      </c>
      <c r="S27" s="465"/>
      <c r="U27" s="1175" t="s">
        <v>1535</v>
      </c>
      <c r="V27" s="1176" t="s">
        <v>1591</v>
      </c>
      <c r="W27" s="1126" t="s">
        <v>1536</v>
      </c>
      <c r="X27" s="1128" t="s">
        <v>1537</v>
      </c>
      <c r="Y27" s="1129" t="s">
        <v>1538</v>
      </c>
      <c r="Z27" s="3" t="s">
        <v>1610</v>
      </c>
      <c r="AA27" s="1130" t="s">
        <v>1539</v>
      </c>
      <c r="AB27" s="1152" t="s">
        <v>1540</v>
      </c>
      <c r="AC27" s="1151" t="s">
        <v>1541</v>
      </c>
      <c r="AF27" s="904"/>
      <c r="AG27" s="904"/>
      <c r="AH27" s="904"/>
      <c r="AI27" s="904"/>
      <c r="AJ27" s="904"/>
      <c r="AK27" s="904"/>
      <c r="AL27" s="904"/>
      <c r="AM27" s="904"/>
      <c r="AN27" s="904"/>
      <c r="AO27" s="904"/>
      <c r="AP27" s="904"/>
      <c r="AQ27" s="904"/>
      <c r="AR27" s="904"/>
      <c r="AS27" s="904"/>
      <c r="AT27" s="904"/>
      <c r="AU27" s="904"/>
      <c r="AV27" s="904"/>
      <c r="AW27" s="904"/>
      <c r="AX27" s="904"/>
      <c r="AY27" s="904"/>
      <c r="AZ27" s="904"/>
      <c r="BA27" s="904"/>
      <c r="BB27" s="904"/>
      <c r="BC27" s="904"/>
      <c r="BD27" s="904"/>
      <c r="BE27" s="904"/>
      <c r="BF27" s="904"/>
      <c r="BG27" s="904"/>
      <c r="BH27" s="904"/>
      <c r="BI27" s="904"/>
      <c r="BJ27" s="904"/>
      <c r="BK27" s="904"/>
      <c r="BL27" s="904"/>
      <c r="BM27" s="904"/>
      <c r="BN27" s="904"/>
      <c r="BO27" s="904"/>
      <c r="BP27" s="904"/>
      <c r="BQ27" s="904"/>
      <c r="BR27" s="904"/>
      <c r="BS27" s="904"/>
      <c r="BT27" s="904"/>
      <c r="BU27" s="904"/>
      <c r="BV27" s="904"/>
      <c r="BW27" s="904"/>
      <c r="BX27" s="904"/>
      <c r="BY27" s="904"/>
      <c r="BZ27" s="904"/>
      <c r="CA27" s="904"/>
      <c r="CB27" s="904"/>
      <c r="CC27" s="904"/>
      <c r="CD27" s="904"/>
      <c r="CE27" s="904"/>
      <c r="CF27" s="904"/>
      <c r="CG27" s="904"/>
      <c r="CH27" s="904"/>
      <c r="CI27" s="904"/>
      <c r="CJ27" s="904"/>
      <c r="CK27" s="904"/>
      <c r="CL27" s="904"/>
      <c r="CM27" s="904"/>
      <c r="CN27" s="904"/>
      <c r="CO27" s="904"/>
      <c r="CP27" s="904"/>
      <c r="CQ27" s="904"/>
      <c r="CR27" s="904"/>
      <c r="CS27" s="904"/>
      <c r="CT27" s="904"/>
      <c r="CU27" s="904"/>
      <c r="CV27" s="904"/>
      <c r="CW27" s="904"/>
      <c r="CX27" s="904"/>
      <c r="CY27" s="904"/>
      <c r="CZ27" s="904"/>
      <c r="DA27" s="904"/>
      <c r="DB27" s="904"/>
      <c r="DC27" s="904"/>
      <c r="DD27" s="904"/>
      <c r="DE27" s="904"/>
      <c r="DF27" s="904"/>
      <c r="DG27" s="904"/>
      <c r="DH27" s="904"/>
      <c r="DI27" s="904"/>
      <c r="DJ27" s="904"/>
      <c r="DK27" s="904"/>
      <c r="DL27" s="904"/>
      <c r="DM27" s="904"/>
      <c r="DN27" s="904"/>
      <c r="DO27" s="904"/>
      <c r="DP27" s="904"/>
      <c r="DQ27" s="904"/>
      <c r="DR27" s="904"/>
      <c r="DS27" s="904"/>
      <c r="DT27" s="904"/>
      <c r="DU27" s="904"/>
      <c r="DV27" s="904"/>
      <c r="DW27" s="904"/>
      <c r="DX27" s="904"/>
      <c r="DY27" s="904"/>
      <c r="DZ27" s="904"/>
      <c r="EA27" s="904"/>
      <c r="EB27" s="904"/>
      <c r="EC27" s="904"/>
      <c r="ED27" s="904"/>
      <c r="EE27" s="904"/>
      <c r="EF27" s="904"/>
      <c r="EG27" s="904"/>
      <c r="EH27" s="904"/>
      <c r="EI27" s="904"/>
      <c r="EJ27" s="904"/>
      <c r="EK27" s="904"/>
      <c r="EL27" s="904"/>
      <c r="EM27" s="904"/>
      <c r="EN27" s="904"/>
      <c r="EO27" s="904"/>
      <c r="EP27" s="904"/>
      <c r="EQ27" s="904"/>
      <c r="ER27" s="904"/>
      <c r="ES27" s="904"/>
      <c r="ET27" s="904"/>
      <c r="EU27" s="904"/>
      <c r="EV27" s="904"/>
      <c r="EW27" s="904"/>
      <c r="EX27" s="904"/>
      <c r="EY27" s="904"/>
      <c r="EZ27" s="904"/>
      <c r="FA27" s="904"/>
      <c r="FB27" s="904"/>
      <c r="FC27" s="904"/>
      <c r="FD27" s="904"/>
      <c r="FE27" s="904"/>
      <c r="FF27" s="904"/>
      <c r="FG27" s="904"/>
      <c r="FH27" s="904"/>
      <c r="FI27" s="904"/>
      <c r="FJ27" s="904"/>
      <c r="FK27" s="904"/>
      <c r="FL27" s="904"/>
      <c r="FM27" s="904"/>
      <c r="FN27" s="904"/>
      <c r="FO27" s="904"/>
      <c r="FP27" s="904"/>
      <c r="FQ27" s="904"/>
      <c r="FR27" s="904"/>
      <c r="FS27" s="904"/>
      <c r="FT27" s="904"/>
      <c r="FU27" s="904"/>
      <c r="FV27" s="904"/>
      <c r="FW27" s="904"/>
      <c r="FX27" s="904"/>
      <c r="FY27" s="904"/>
      <c r="FZ27" s="904"/>
      <c r="GA27" s="904"/>
      <c r="GB27" s="904"/>
      <c r="GC27" s="904"/>
      <c r="GD27" s="904"/>
      <c r="GE27" s="904"/>
      <c r="GF27" s="904"/>
      <c r="GG27" s="904"/>
      <c r="GH27" s="904"/>
      <c r="GI27" s="904"/>
      <c r="GJ27" s="904"/>
      <c r="GK27" s="904"/>
      <c r="GL27" s="904"/>
      <c r="GM27" s="904"/>
      <c r="GN27" s="904"/>
      <c r="GO27" s="904"/>
      <c r="GP27" s="904"/>
      <c r="GQ27" s="904"/>
      <c r="GR27" s="904"/>
      <c r="GS27" s="904"/>
      <c r="GT27" s="904"/>
      <c r="GU27" s="904"/>
      <c r="GV27" s="904"/>
      <c r="GW27" s="904"/>
      <c r="GX27" s="904"/>
      <c r="GY27" s="904"/>
      <c r="GZ27" s="904"/>
      <c r="HA27" s="904"/>
      <c r="HB27" s="904"/>
      <c r="HC27" s="904"/>
      <c r="HD27" s="904"/>
      <c r="HE27" s="904"/>
      <c r="HF27" s="904"/>
      <c r="HG27" s="904"/>
      <c r="HH27" s="904"/>
      <c r="HI27" s="904"/>
      <c r="HJ27" s="904"/>
      <c r="HK27" s="904"/>
      <c r="HL27" s="904"/>
      <c r="HM27" s="904"/>
      <c r="HN27" s="904"/>
      <c r="HO27" s="904"/>
      <c r="HP27" s="904"/>
      <c r="HQ27" s="904"/>
      <c r="HR27" s="904"/>
      <c r="HS27" s="904"/>
      <c r="HT27" s="904"/>
      <c r="HU27" s="904"/>
      <c r="HV27" s="904"/>
      <c r="HW27" s="904"/>
      <c r="HX27" s="904"/>
      <c r="HY27" s="904"/>
      <c r="HZ27" s="904"/>
      <c r="IA27" s="904"/>
      <c r="IB27" s="904"/>
      <c r="IC27" s="904"/>
      <c r="ID27" s="904"/>
      <c r="IE27" s="904"/>
      <c r="IF27" s="904"/>
      <c r="IG27" s="904"/>
      <c r="IH27" s="904"/>
      <c r="II27" s="904"/>
      <c r="IJ27" s="904"/>
      <c r="IK27" s="904"/>
      <c r="IL27" s="904"/>
      <c r="IM27" s="904"/>
      <c r="IN27" s="904"/>
      <c r="IO27" s="904"/>
      <c r="IP27" s="904"/>
      <c r="IQ27" s="904"/>
      <c r="IR27" s="904"/>
      <c r="IS27" s="904"/>
      <c r="IT27" s="904"/>
      <c r="IU27" s="904"/>
      <c r="IV27" s="904"/>
      <c r="IW27" s="904"/>
      <c r="IX27" s="904"/>
      <c r="IY27" s="904"/>
      <c r="IZ27" s="904"/>
      <c r="JA27" s="904"/>
      <c r="JB27" s="904"/>
      <c r="JC27" s="904"/>
      <c r="JD27" s="904"/>
      <c r="JE27" s="904"/>
      <c r="JF27" s="904"/>
      <c r="JG27" s="904"/>
      <c r="JH27" s="904"/>
      <c r="JI27" s="904"/>
      <c r="JJ27" s="904"/>
      <c r="JK27" s="904"/>
      <c r="JL27" s="904"/>
      <c r="JM27" s="904"/>
      <c r="JN27" s="904"/>
      <c r="JO27" s="904"/>
      <c r="JP27" s="904"/>
      <c r="JQ27" s="904"/>
      <c r="JR27" s="904"/>
      <c r="JS27" s="904"/>
      <c r="JT27" s="904"/>
      <c r="JU27" s="904"/>
      <c r="JV27" s="904"/>
      <c r="JW27" s="904"/>
      <c r="JX27" s="904"/>
      <c r="JY27" s="904"/>
      <c r="JZ27" s="904"/>
      <c r="KA27" s="904"/>
      <c r="KB27" s="904"/>
      <c r="KC27" s="904"/>
      <c r="KD27" s="904"/>
      <c r="KE27" s="904"/>
      <c r="KF27" s="904"/>
      <c r="KG27" s="904"/>
      <c r="KH27" s="904"/>
      <c r="KI27" s="904"/>
      <c r="KJ27" s="904"/>
      <c r="KK27" s="904"/>
      <c r="KL27" s="904"/>
      <c r="KM27" s="904"/>
      <c r="KN27" s="904"/>
      <c r="KO27" s="904"/>
      <c r="KP27" s="904"/>
      <c r="KQ27" s="904"/>
      <c r="KR27" s="904"/>
    </row>
    <row r="28" spans="1:304" ht="14.5" thickBot="1" x14ac:dyDescent="0.35">
      <c r="A28" s="41" t="s">
        <v>343</v>
      </c>
      <c r="B28" s="41">
        <v>8</v>
      </c>
      <c r="C28" s="41" t="s">
        <v>1611</v>
      </c>
      <c r="D28" s="41" t="s">
        <v>1612</v>
      </c>
      <c r="E28" s="41">
        <v>100487051</v>
      </c>
      <c r="F28" s="41">
        <v>4</v>
      </c>
      <c r="G28" s="186" t="s">
        <v>1586</v>
      </c>
      <c r="H28" s="465"/>
      <c r="I28" s="465"/>
      <c r="J28" s="1159"/>
      <c r="K28" s="1160" t="s">
        <v>1538</v>
      </c>
      <c r="L28" s="1154" t="s">
        <v>1613</v>
      </c>
      <c r="M28" s="1155" t="s">
        <v>1539</v>
      </c>
      <c r="N28" s="1156" t="s">
        <v>1540</v>
      </c>
      <c r="O28" s="1157" t="s">
        <v>1541</v>
      </c>
      <c r="P28" s="1158" t="s">
        <v>1614</v>
      </c>
      <c r="Q28" s="1153" t="s">
        <v>149</v>
      </c>
      <c r="R28" s="486" t="s">
        <v>1615</v>
      </c>
      <c r="S28" s="470" t="s">
        <v>1616</v>
      </c>
      <c r="T28" s="470" t="s">
        <v>1617</v>
      </c>
      <c r="U28" s="471" t="s">
        <v>1618</v>
      </c>
      <c r="V28" s="1166" t="s">
        <v>776</v>
      </c>
      <c r="W28" s="1236"/>
      <c r="X28" s="1125" t="s">
        <v>1535</v>
      </c>
      <c r="Y28" s="1173" t="s">
        <v>1536</v>
      </c>
      <c r="Z28" s="1168" t="s">
        <v>1591</v>
      </c>
      <c r="AA28" s="1174" t="s">
        <v>1537</v>
      </c>
      <c r="AB28" s="465" t="s">
        <v>1619</v>
      </c>
      <c r="AC28" s="472" t="s">
        <v>1620</v>
      </c>
      <c r="AD28" s="904"/>
      <c r="AE28" s="904"/>
      <c r="AF28" s="904"/>
      <c r="AG28" s="904"/>
      <c r="AH28" s="904"/>
      <c r="AI28" s="904"/>
      <c r="AJ28" s="904"/>
      <c r="AK28" s="904"/>
      <c r="AL28" s="904"/>
      <c r="AM28" s="904"/>
      <c r="AN28" s="904"/>
      <c r="AO28" s="904"/>
      <c r="AP28" s="904"/>
      <c r="AQ28" s="904"/>
      <c r="AR28" s="904"/>
      <c r="AS28" s="904"/>
      <c r="AT28" s="904"/>
      <c r="AU28" s="904"/>
      <c r="AV28" s="904"/>
      <c r="AW28" s="904"/>
      <c r="AX28" s="904"/>
      <c r="AY28" s="904"/>
      <c r="AZ28" s="904"/>
      <c r="BA28" s="904"/>
      <c r="BB28" s="904"/>
      <c r="BC28" s="904"/>
      <c r="BD28" s="904"/>
      <c r="BE28" s="904"/>
      <c r="BF28" s="904"/>
      <c r="BG28" s="904"/>
      <c r="BH28" s="904"/>
      <c r="BI28" s="904"/>
      <c r="BJ28" s="904"/>
      <c r="BK28" s="904"/>
      <c r="BL28" s="904"/>
      <c r="BM28" s="904"/>
      <c r="BN28" s="904"/>
      <c r="BO28" s="904"/>
      <c r="BP28" s="904"/>
      <c r="BQ28" s="904"/>
      <c r="BR28" s="904"/>
      <c r="BS28" s="904"/>
      <c r="BT28" s="904"/>
      <c r="BU28" s="904"/>
      <c r="BV28" s="904"/>
      <c r="BW28" s="904"/>
      <c r="BX28" s="904"/>
      <c r="BY28" s="904"/>
      <c r="BZ28" s="904"/>
      <c r="CA28" s="904"/>
      <c r="CB28" s="904"/>
      <c r="CC28" s="904"/>
      <c r="CD28" s="904"/>
      <c r="CE28" s="904"/>
      <c r="CF28" s="904"/>
      <c r="CG28" s="904"/>
      <c r="CH28" s="904"/>
      <c r="CI28" s="904"/>
      <c r="CJ28" s="904"/>
      <c r="CK28" s="904"/>
      <c r="CL28" s="904"/>
      <c r="CM28" s="904"/>
      <c r="CN28" s="904"/>
      <c r="CO28" s="904"/>
      <c r="CP28" s="904"/>
      <c r="CQ28" s="904"/>
      <c r="CR28" s="904"/>
      <c r="CS28" s="904"/>
      <c r="CT28" s="904"/>
      <c r="CU28" s="904"/>
      <c r="CV28" s="904"/>
      <c r="CW28" s="904"/>
      <c r="CX28" s="904"/>
      <c r="CY28" s="904"/>
      <c r="CZ28" s="904"/>
      <c r="DA28" s="904"/>
      <c r="DB28" s="904"/>
      <c r="DC28" s="904"/>
      <c r="DD28" s="904"/>
      <c r="DE28" s="904"/>
      <c r="DF28" s="904"/>
      <c r="DG28" s="904"/>
      <c r="DH28" s="904"/>
      <c r="DI28" s="904"/>
      <c r="DJ28" s="904"/>
      <c r="DK28" s="904"/>
      <c r="DL28" s="904"/>
      <c r="DM28" s="904"/>
      <c r="DN28" s="904"/>
      <c r="DO28" s="904"/>
      <c r="DP28" s="904"/>
      <c r="DQ28" s="904"/>
      <c r="DR28" s="904"/>
      <c r="DS28" s="904"/>
      <c r="DT28" s="904"/>
      <c r="DU28" s="904"/>
      <c r="DV28" s="904"/>
      <c r="DW28" s="904"/>
      <c r="DX28" s="904"/>
      <c r="DY28" s="904"/>
      <c r="DZ28" s="904"/>
      <c r="EA28" s="904"/>
      <c r="EB28" s="904"/>
      <c r="EC28" s="904"/>
      <c r="ED28" s="904"/>
      <c r="EE28" s="904"/>
      <c r="EF28" s="904"/>
      <c r="EG28" s="904"/>
      <c r="EH28" s="904"/>
      <c r="EI28" s="904"/>
      <c r="EJ28" s="904"/>
      <c r="EK28" s="904"/>
      <c r="EL28" s="904"/>
      <c r="EM28" s="904"/>
      <c r="EN28" s="904"/>
      <c r="EO28" s="904"/>
      <c r="EP28" s="904"/>
      <c r="EQ28" s="904"/>
      <c r="ER28" s="904"/>
      <c r="ES28" s="904"/>
      <c r="ET28" s="904"/>
      <c r="EU28" s="904"/>
      <c r="EV28" s="904"/>
      <c r="EW28" s="904"/>
      <c r="EX28" s="904"/>
      <c r="EY28" s="904"/>
      <c r="EZ28" s="904"/>
      <c r="FA28" s="904"/>
      <c r="FB28" s="904"/>
      <c r="FC28" s="904"/>
      <c r="FD28" s="904"/>
      <c r="FE28" s="904"/>
      <c r="FF28" s="904"/>
      <c r="FG28" s="904"/>
      <c r="FH28" s="904"/>
      <c r="FI28" s="904"/>
      <c r="FJ28" s="904"/>
      <c r="FK28" s="904"/>
      <c r="FL28" s="904"/>
      <c r="FM28" s="904"/>
      <c r="FN28" s="904"/>
      <c r="FO28" s="904"/>
      <c r="FP28" s="904"/>
      <c r="FQ28" s="904"/>
      <c r="FR28" s="904"/>
      <c r="FS28" s="904"/>
      <c r="FT28" s="904"/>
      <c r="FU28" s="904"/>
      <c r="FV28" s="904"/>
      <c r="FW28" s="904"/>
      <c r="FX28" s="904"/>
      <c r="FY28" s="904"/>
      <c r="FZ28" s="904"/>
      <c r="GA28" s="904"/>
      <c r="GB28" s="904"/>
      <c r="GC28" s="904"/>
      <c r="GD28" s="904"/>
      <c r="GE28" s="904"/>
      <c r="GF28" s="904"/>
      <c r="GG28" s="904"/>
      <c r="GH28" s="904"/>
      <c r="GI28" s="904"/>
      <c r="GJ28" s="904"/>
      <c r="GK28" s="904"/>
      <c r="GL28" s="904"/>
      <c r="GM28" s="904"/>
      <c r="GN28" s="904"/>
      <c r="GO28" s="904"/>
      <c r="GP28" s="904"/>
      <c r="GQ28" s="904"/>
      <c r="GR28" s="904"/>
      <c r="GS28" s="904"/>
      <c r="GT28" s="904"/>
      <c r="GU28" s="904"/>
      <c r="GV28" s="904"/>
      <c r="GW28" s="904"/>
      <c r="GX28" s="904"/>
      <c r="GY28" s="904"/>
      <c r="GZ28" s="904"/>
      <c r="HA28" s="904"/>
      <c r="HB28" s="904"/>
      <c r="HC28" s="904"/>
      <c r="HD28" s="904"/>
      <c r="HE28" s="904"/>
      <c r="HF28" s="904"/>
      <c r="HG28" s="904"/>
      <c r="HH28" s="904"/>
      <c r="HI28" s="904"/>
      <c r="HJ28" s="904"/>
      <c r="HK28" s="904"/>
      <c r="HL28" s="904"/>
      <c r="HM28" s="904"/>
      <c r="HN28" s="904"/>
      <c r="HO28" s="904"/>
      <c r="HP28" s="904"/>
      <c r="HQ28" s="904"/>
      <c r="HR28" s="904"/>
      <c r="HS28" s="904"/>
      <c r="HT28" s="904"/>
      <c r="HU28" s="904"/>
      <c r="HV28" s="904"/>
      <c r="HW28" s="904"/>
      <c r="HX28" s="904"/>
      <c r="HY28" s="904"/>
      <c r="HZ28" s="904"/>
      <c r="IA28" s="904"/>
      <c r="IB28" s="904"/>
      <c r="IC28" s="904"/>
      <c r="ID28" s="904"/>
      <c r="IE28" s="904"/>
      <c r="IF28" s="904"/>
      <c r="IG28" s="904"/>
      <c r="IH28" s="904"/>
      <c r="II28" s="904"/>
      <c r="IJ28" s="904"/>
      <c r="IK28" s="904"/>
      <c r="IL28" s="904"/>
      <c r="IM28" s="904"/>
      <c r="IN28" s="904"/>
      <c r="IO28" s="904"/>
      <c r="IP28" s="904"/>
      <c r="IQ28" s="904"/>
      <c r="IR28" s="904"/>
      <c r="IS28" s="904"/>
      <c r="IT28" s="904"/>
      <c r="IU28" s="904"/>
      <c r="IV28" s="904"/>
      <c r="IW28" s="904"/>
      <c r="IX28" s="904"/>
      <c r="IY28" s="904"/>
      <c r="IZ28" s="904"/>
      <c r="JA28" s="904"/>
      <c r="JB28" s="904"/>
      <c r="JC28" s="904"/>
      <c r="JD28" s="904"/>
      <c r="JE28" s="904"/>
      <c r="JF28" s="904"/>
      <c r="JG28" s="904"/>
      <c r="JH28" s="904"/>
      <c r="JI28" s="904"/>
      <c r="JJ28" s="904"/>
      <c r="JK28" s="904"/>
      <c r="JL28" s="904"/>
      <c r="JM28" s="904"/>
      <c r="JN28" s="904"/>
      <c r="JO28" s="904"/>
      <c r="JP28" s="904"/>
      <c r="JQ28" s="904"/>
      <c r="JR28" s="904"/>
      <c r="JS28" s="904"/>
      <c r="JT28" s="904"/>
      <c r="JU28" s="904"/>
      <c r="JV28" s="904"/>
      <c r="JW28" s="904"/>
      <c r="JX28" s="904"/>
      <c r="JY28" s="904"/>
      <c r="JZ28" s="904"/>
      <c r="KA28" s="904"/>
      <c r="KB28" s="904"/>
      <c r="KC28" s="904"/>
      <c r="KD28" s="904"/>
      <c r="KE28" s="904"/>
      <c r="KF28" s="904"/>
      <c r="KG28" s="904"/>
      <c r="KH28" s="904"/>
      <c r="KI28" s="904"/>
      <c r="KJ28" s="904"/>
      <c r="KK28" s="904"/>
      <c r="KL28" s="904"/>
      <c r="KM28" s="904"/>
      <c r="KN28" s="904"/>
    </row>
    <row r="29" spans="1:304" ht="14.5" x14ac:dyDescent="0.35">
      <c r="A29" s="685" t="s">
        <v>1481</v>
      </c>
      <c r="B29" s="685" t="s">
        <v>1621</v>
      </c>
      <c r="C29" s="685" t="s">
        <v>279</v>
      </c>
      <c r="D29" s="685" t="s">
        <v>1622</v>
      </c>
      <c r="E29" s="685" t="s">
        <v>1623</v>
      </c>
      <c r="F29" s="685">
        <v>7</v>
      </c>
      <c r="G29" s="686" t="s">
        <v>1624</v>
      </c>
      <c r="H29" s="1161" t="s">
        <v>1625</v>
      </c>
      <c r="I29" s="1090" t="s">
        <v>1626</v>
      </c>
      <c r="J29" s="1162" t="s">
        <v>1627</v>
      </c>
      <c r="K29" s="1163" t="s">
        <v>1628</v>
      </c>
      <c r="L29" s="1114" t="s">
        <v>1530</v>
      </c>
      <c r="M29" s="472"/>
      <c r="N29" s="472"/>
      <c r="O29" s="472"/>
      <c r="P29" s="472"/>
      <c r="Q29" s="1121" t="s">
        <v>1629</v>
      </c>
      <c r="R29" s="1122" t="s">
        <v>1531</v>
      </c>
      <c r="S29" s="463" t="s">
        <v>594</v>
      </c>
      <c r="T29" s="463"/>
      <c r="U29" s="468"/>
      <c r="V29" s="1125" t="s">
        <v>1630</v>
      </c>
      <c r="W29" s="1091"/>
      <c r="X29" s="1127" t="s">
        <v>1536</v>
      </c>
      <c r="Y29" s="486"/>
      <c r="Z29" s="470"/>
      <c r="AA29" s="1132" t="s">
        <v>1631</v>
      </c>
      <c r="AB29" s="1134" t="s">
        <v>1632</v>
      </c>
      <c r="AC29" s="469"/>
      <c r="AD29" s="904"/>
      <c r="AE29" s="904"/>
      <c r="AF29" s="904"/>
      <c r="AG29" s="904"/>
      <c r="AH29" s="904"/>
      <c r="AI29" s="904"/>
      <c r="AJ29" s="904"/>
      <c r="AK29" s="904"/>
      <c r="AL29" s="904"/>
      <c r="AM29" s="904"/>
      <c r="AN29" s="904"/>
      <c r="AO29" s="904"/>
      <c r="AP29" s="904"/>
      <c r="AQ29" s="904"/>
      <c r="AR29" s="904"/>
      <c r="AS29" s="904"/>
      <c r="AT29" s="904"/>
      <c r="AU29" s="904"/>
      <c r="AV29" s="904"/>
      <c r="AW29" s="904"/>
      <c r="AX29" s="904"/>
      <c r="AY29" s="904"/>
      <c r="AZ29" s="904"/>
      <c r="BA29" s="904"/>
      <c r="BB29" s="904"/>
      <c r="BC29" s="904"/>
      <c r="BD29" s="904"/>
      <c r="BE29" s="904"/>
      <c r="BF29" s="904"/>
      <c r="BG29" s="904"/>
      <c r="BH29" s="904"/>
      <c r="BI29" s="904"/>
      <c r="BJ29" s="904"/>
      <c r="BK29" s="904"/>
      <c r="BL29" s="904"/>
      <c r="BM29" s="904"/>
      <c r="BN29" s="904"/>
      <c r="BO29" s="904"/>
      <c r="BP29" s="904"/>
      <c r="BQ29" s="904"/>
      <c r="BR29" s="904"/>
      <c r="BS29" s="904"/>
      <c r="BT29" s="904"/>
      <c r="BU29" s="904"/>
      <c r="BV29" s="904"/>
      <c r="BW29" s="904"/>
      <c r="BX29" s="904"/>
      <c r="BY29" s="904"/>
      <c r="BZ29" s="904"/>
      <c r="CA29" s="904"/>
      <c r="CB29" s="904"/>
      <c r="CC29" s="904"/>
      <c r="CD29" s="904"/>
      <c r="CE29" s="904"/>
      <c r="CF29" s="904"/>
      <c r="CG29" s="904"/>
      <c r="CH29" s="904"/>
      <c r="CI29" s="904"/>
      <c r="CJ29" s="904"/>
      <c r="CK29" s="904"/>
      <c r="CL29" s="904"/>
      <c r="CM29" s="904"/>
      <c r="CN29" s="904"/>
      <c r="CO29" s="904"/>
      <c r="CP29" s="904"/>
      <c r="CQ29" s="904"/>
      <c r="CR29" s="904"/>
      <c r="CS29" s="904"/>
      <c r="CT29" s="904"/>
      <c r="CU29" s="904"/>
      <c r="CV29" s="904"/>
      <c r="CW29" s="904"/>
      <c r="CX29" s="904"/>
      <c r="CY29" s="904"/>
      <c r="CZ29" s="904"/>
      <c r="DA29" s="904"/>
      <c r="DB29" s="904"/>
      <c r="DC29" s="904"/>
      <c r="DD29" s="904"/>
      <c r="DE29" s="904"/>
      <c r="DF29" s="904"/>
      <c r="DG29" s="904"/>
      <c r="DH29" s="904"/>
      <c r="DI29" s="904"/>
      <c r="DJ29" s="904"/>
      <c r="DK29" s="904"/>
      <c r="DL29" s="904"/>
      <c r="DM29" s="904"/>
      <c r="DN29" s="904"/>
      <c r="DO29" s="904"/>
      <c r="DP29" s="904"/>
      <c r="DQ29" s="904"/>
      <c r="DR29" s="904"/>
      <c r="DS29" s="904"/>
      <c r="DT29" s="904"/>
      <c r="DU29" s="904"/>
      <c r="DV29" s="904"/>
      <c r="DW29" s="904"/>
      <c r="DX29" s="904"/>
      <c r="DY29" s="904"/>
      <c r="DZ29" s="904"/>
      <c r="EA29" s="904"/>
      <c r="EB29" s="904"/>
      <c r="EC29" s="904"/>
      <c r="ED29" s="904"/>
      <c r="EE29" s="904"/>
      <c r="EF29" s="904"/>
      <c r="EG29" s="904"/>
      <c r="EH29" s="904"/>
      <c r="EI29" s="904"/>
      <c r="EJ29" s="904"/>
      <c r="EK29" s="904"/>
      <c r="EL29" s="904"/>
      <c r="EM29" s="904"/>
      <c r="EN29" s="904"/>
      <c r="EO29" s="904"/>
      <c r="EP29" s="904"/>
      <c r="EQ29" s="904"/>
      <c r="ER29" s="904"/>
      <c r="ES29" s="904"/>
      <c r="ET29" s="904"/>
      <c r="EU29" s="904"/>
      <c r="EV29" s="904"/>
      <c r="EW29" s="904"/>
      <c r="EX29" s="904"/>
      <c r="EY29" s="904"/>
      <c r="EZ29" s="904"/>
      <c r="FA29" s="904"/>
      <c r="FB29" s="904"/>
      <c r="FC29" s="904"/>
      <c r="FD29" s="904"/>
      <c r="FE29" s="904"/>
      <c r="FF29" s="904"/>
      <c r="FG29" s="904"/>
      <c r="FH29" s="904"/>
      <c r="FI29" s="904"/>
      <c r="FJ29" s="904"/>
      <c r="FK29" s="904"/>
      <c r="FL29" s="904"/>
      <c r="FM29" s="904"/>
      <c r="FN29" s="904"/>
      <c r="FO29" s="904"/>
      <c r="FP29" s="904"/>
      <c r="FQ29" s="904"/>
      <c r="FR29" s="904"/>
      <c r="FS29" s="904"/>
      <c r="FT29" s="904"/>
      <c r="FU29" s="904"/>
      <c r="FV29" s="904"/>
      <c r="FW29" s="904"/>
      <c r="FX29" s="904"/>
      <c r="FY29" s="904"/>
      <c r="FZ29" s="904"/>
      <c r="GA29" s="904"/>
      <c r="GB29" s="904"/>
      <c r="GC29" s="904"/>
      <c r="GD29" s="904"/>
      <c r="GE29" s="904"/>
      <c r="GF29" s="904"/>
      <c r="GG29" s="904"/>
      <c r="GH29" s="904"/>
      <c r="GI29" s="904"/>
      <c r="GJ29" s="904"/>
      <c r="GK29" s="904"/>
      <c r="GL29" s="904"/>
      <c r="GM29" s="904"/>
      <c r="GN29" s="904"/>
      <c r="GO29" s="904"/>
      <c r="GP29" s="904"/>
      <c r="GQ29" s="904"/>
      <c r="GR29" s="904"/>
      <c r="GS29" s="904"/>
      <c r="GT29" s="904"/>
      <c r="GU29" s="904"/>
      <c r="GV29" s="904"/>
      <c r="GW29" s="904"/>
      <c r="GX29" s="904"/>
      <c r="GY29" s="904"/>
      <c r="GZ29" s="904"/>
      <c r="HA29" s="904"/>
      <c r="HB29" s="904"/>
      <c r="HC29" s="904"/>
      <c r="HD29" s="904"/>
      <c r="HE29" s="904"/>
      <c r="HF29" s="904"/>
      <c r="HG29" s="904"/>
      <c r="HH29" s="904"/>
      <c r="HI29" s="904"/>
      <c r="HJ29" s="904"/>
      <c r="HK29" s="904"/>
      <c r="HL29" s="904"/>
      <c r="HM29" s="904"/>
      <c r="HN29" s="904"/>
      <c r="HO29" s="904"/>
      <c r="HP29" s="904"/>
      <c r="HQ29" s="904"/>
      <c r="HR29" s="904"/>
      <c r="HS29" s="904"/>
      <c r="HT29" s="904"/>
      <c r="HU29" s="904"/>
      <c r="HV29" s="904"/>
      <c r="HW29" s="904"/>
      <c r="HX29" s="904"/>
      <c r="HY29" s="904"/>
      <c r="HZ29" s="904"/>
      <c r="IA29" s="904"/>
      <c r="IB29" s="904"/>
      <c r="IC29" s="904"/>
      <c r="ID29" s="904"/>
      <c r="IE29" s="904"/>
      <c r="IF29" s="904"/>
      <c r="IG29" s="904"/>
      <c r="IH29" s="904"/>
      <c r="II29" s="904"/>
      <c r="IJ29" s="904"/>
      <c r="IK29" s="904"/>
      <c r="IL29" s="904"/>
      <c r="IM29" s="904"/>
      <c r="IN29" s="904"/>
      <c r="IO29" s="904"/>
      <c r="IP29" s="904"/>
      <c r="IQ29" s="904"/>
      <c r="IR29" s="904"/>
      <c r="IS29" s="904"/>
      <c r="IT29" s="904"/>
      <c r="IU29" s="904"/>
      <c r="IV29" s="904"/>
      <c r="IW29" s="904"/>
      <c r="IX29" s="904"/>
      <c r="IY29" s="904"/>
      <c r="IZ29" s="904"/>
      <c r="JA29" s="904"/>
      <c r="JB29" s="904"/>
      <c r="JC29" s="904"/>
      <c r="JD29" s="904"/>
      <c r="JE29" s="904"/>
      <c r="JF29" s="904"/>
      <c r="JG29" s="904"/>
      <c r="JH29" s="904"/>
      <c r="JI29" s="904"/>
      <c r="JJ29" s="904"/>
      <c r="JK29" s="904"/>
      <c r="JL29" s="904"/>
      <c r="JM29" s="904"/>
      <c r="JN29" s="904"/>
      <c r="JO29" s="904"/>
      <c r="JP29" s="904"/>
      <c r="JQ29" s="904"/>
      <c r="JR29" s="904"/>
      <c r="JS29" s="904"/>
      <c r="JT29" s="904"/>
      <c r="JU29" s="904"/>
      <c r="JV29" s="904"/>
      <c r="JW29" s="904"/>
      <c r="JX29" s="904"/>
      <c r="JY29" s="904"/>
      <c r="JZ29" s="904"/>
      <c r="KA29" s="904"/>
      <c r="KB29" s="904"/>
      <c r="KC29" s="904"/>
      <c r="KD29" s="904"/>
      <c r="KE29" s="904"/>
      <c r="KF29" s="904"/>
      <c r="KG29" s="904"/>
      <c r="KH29" s="904"/>
      <c r="KI29" s="904"/>
      <c r="KJ29" s="904"/>
      <c r="KK29" s="904"/>
      <c r="KL29" s="904"/>
      <c r="KM29" s="904"/>
      <c r="KN29" s="904"/>
    </row>
    <row r="30" spans="1:304" s="50" customFormat="1" ht="14.5" x14ac:dyDescent="0.35">
      <c r="A30" s="43" t="s">
        <v>672</v>
      </c>
      <c r="B30" s="43">
        <v>1</v>
      </c>
      <c r="C30" s="43" t="s">
        <v>1633</v>
      </c>
      <c r="D30" s="43" t="s">
        <v>1634</v>
      </c>
      <c r="E30" s="43" t="s">
        <v>1635</v>
      </c>
      <c r="F30" s="43">
        <v>6</v>
      </c>
      <c r="G30" s="190" t="s">
        <v>1636</v>
      </c>
      <c r="H30" s="1117" t="s">
        <v>1625</v>
      </c>
      <c r="I30" s="944" t="s">
        <v>1626</v>
      </c>
      <c r="J30" s="689" t="s">
        <v>1627</v>
      </c>
      <c r="K30" s="1119" t="s">
        <v>1628</v>
      </c>
      <c r="L30" s="1115" t="s">
        <v>1530</v>
      </c>
      <c r="M30" s="463"/>
      <c r="N30" s="463"/>
      <c r="O30" s="463"/>
      <c r="P30" s="463"/>
      <c r="Q30" s="1121" t="s">
        <v>1629</v>
      </c>
      <c r="R30" s="1122" t="s">
        <v>1531</v>
      </c>
      <c r="S30" s="463" t="s">
        <v>594</v>
      </c>
      <c r="T30" s="463"/>
      <c r="U30" s="468"/>
      <c r="V30" s="1125" t="s">
        <v>1630</v>
      </c>
      <c r="W30" s="1091"/>
      <c r="X30" s="1127" t="s">
        <v>1536</v>
      </c>
      <c r="Y30" s="1131" t="s">
        <v>1637</v>
      </c>
      <c r="Z30" s="1056" t="s">
        <v>1638</v>
      </c>
      <c r="AA30" s="1133" t="s">
        <v>1631</v>
      </c>
      <c r="AB30" s="1135" t="s">
        <v>1632</v>
      </c>
      <c r="AC30" s="469"/>
      <c r="AD30" s="904"/>
      <c r="AE30" s="904"/>
      <c r="AF30" s="904"/>
      <c r="AG30" s="904"/>
      <c r="AH30" s="904"/>
      <c r="AI30" s="904"/>
      <c r="AJ30" s="904"/>
      <c r="AK30" s="904"/>
      <c r="AL30" s="904"/>
      <c r="AM30" s="904"/>
      <c r="AN30" s="904"/>
      <c r="AO30" s="904"/>
      <c r="AP30" s="904"/>
      <c r="AQ30" s="904"/>
      <c r="AR30" s="904"/>
      <c r="AS30" s="904"/>
      <c r="AT30" s="904"/>
      <c r="AU30" s="904"/>
      <c r="AV30" s="904"/>
      <c r="AW30" s="904"/>
      <c r="AX30" s="904"/>
      <c r="AY30" s="904"/>
      <c r="AZ30" s="904"/>
      <c r="BA30" s="904"/>
      <c r="BB30" s="904"/>
      <c r="BC30" s="904"/>
      <c r="BD30" s="904"/>
      <c r="BE30" s="904"/>
      <c r="BF30" s="904"/>
      <c r="BG30" s="904"/>
      <c r="BH30" s="904"/>
      <c r="BI30" s="904"/>
      <c r="BJ30" s="904"/>
      <c r="BK30" s="904"/>
      <c r="BL30" s="904"/>
      <c r="BM30" s="904"/>
      <c r="BN30" s="904"/>
      <c r="BO30" s="904"/>
      <c r="BP30" s="904"/>
      <c r="BQ30" s="904"/>
      <c r="BR30" s="904"/>
      <c r="BS30" s="904"/>
      <c r="BT30" s="904"/>
      <c r="BU30" s="904"/>
      <c r="BV30" s="904"/>
      <c r="BW30" s="904"/>
      <c r="BX30" s="904"/>
      <c r="BY30" s="904"/>
      <c r="BZ30" s="904"/>
      <c r="CA30" s="904"/>
      <c r="CB30" s="904"/>
      <c r="CC30" s="904"/>
      <c r="CD30" s="904"/>
      <c r="CE30" s="904"/>
      <c r="CF30" s="904"/>
      <c r="CG30" s="904"/>
      <c r="CH30" s="904"/>
      <c r="CI30" s="904"/>
      <c r="CJ30" s="904"/>
      <c r="CK30" s="904"/>
      <c r="CL30" s="904"/>
      <c r="CM30" s="904"/>
      <c r="CN30" s="904"/>
      <c r="CO30" s="904"/>
      <c r="CP30" s="904"/>
      <c r="CQ30" s="904"/>
      <c r="CR30" s="904"/>
      <c r="CS30" s="904"/>
      <c r="CT30" s="904"/>
      <c r="CU30" s="904"/>
      <c r="CV30" s="904"/>
      <c r="CW30" s="904"/>
      <c r="CX30" s="904"/>
      <c r="CY30" s="904"/>
      <c r="CZ30" s="904"/>
      <c r="DA30" s="904"/>
      <c r="DB30" s="904"/>
      <c r="DC30" s="904"/>
      <c r="DD30" s="904"/>
      <c r="DE30" s="904"/>
      <c r="DF30" s="904"/>
      <c r="DG30" s="904"/>
      <c r="DH30" s="904"/>
      <c r="DI30" s="904"/>
      <c r="DJ30" s="904"/>
      <c r="DK30" s="904"/>
      <c r="DL30" s="904"/>
      <c r="DM30" s="904"/>
      <c r="DN30" s="904"/>
      <c r="DO30" s="904"/>
      <c r="DP30" s="904"/>
      <c r="DQ30" s="904"/>
      <c r="DR30" s="904"/>
      <c r="DS30" s="904"/>
      <c r="DT30" s="904"/>
      <c r="DU30" s="904"/>
      <c r="DV30" s="904"/>
      <c r="DW30" s="904"/>
      <c r="DX30" s="904"/>
      <c r="DY30" s="904"/>
      <c r="DZ30" s="904"/>
      <c r="EA30" s="904"/>
      <c r="EB30" s="904"/>
      <c r="EC30" s="904"/>
      <c r="ED30" s="904"/>
      <c r="EE30" s="904"/>
      <c r="EF30" s="904"/>
      <c r="EG30" s="904"/>
      <c r="EH30" s="904"/>
      <c r="EI30" s="904"/>
      <c r="EJ30" s="904"/>
      <c r="EK30" s="904"/>
      <c r="EL30" s="904"/>
      <c r="EM30" s="904"/>
      <c r="EN30" s="904"/>
      <c r="EO30" s="904"/>
      <c r="EP30" s="904"/>
      <c r="EQ30" s="904"/>
      <c r="ER30" s="904"/>
      <c r="ES30" s="904"/>
      <c r="ET30" s="904"/>
      <c r="EU30" s="904"/>
      <c r="EV30" s="904"/>
      <c r="EW30" s="904"/>
      <c r="EX30" s="904"/>
      <c r="EY30" s="904"/>
      <c r="EZ30" s="904"/>
      <c r="FA30" s="904"/>
      <c r="FB30" s="904"/>
      <c r="FC30" s="904"/>
      <c r="FD30" s="904"/>
      <c r="FE30" s="904"/>
      <c r="FF30" s="904"/>
      <c r="FG30" s="904"/>
      <c r="FH30" s="904"/>
      <c r="FI30" s="904"/>
      <c r="FJ30" s="904"/>
      <c r="FK30" s="904"/>
      <c r="FL30" s="904"/>
      <c r="FM30" s="904"/>
      <c r="FN30" s="904"/>
      <c r="FO30" s="904"/>
      <c r="FP30" s="904"/>
      <c r="FQ30" s="904"/>
      <c r="FR30" s="904"/>
      <c r="FS30" s="904"/>
      <c r="FT30" s="904"/>
      <c r="FU30" s="904"/>
      <c r="FV30" s="904"/>
      <c r="FW30" s="904"/>
      <c r="FX30" s="904"/>
      <c r="FY30" s="904"/>
      <c r="FZ30" s="904"/>
      <c r="GA30" s="904"/>
      <c r="GB30" s="904"/>
      <c r="GC30" s="904"/>
      <c r="GD30" s="904"/>
      <c r="GE30" s="904"/>
      <c r="GF30" s="904"/>
      <c r="GG30" s="904"/>
      <c r="GH30" s="904"/>
      <c r="GI30" s="904"/>
      <c r="GJ30" s="904"/>
      <c r="GK30" s="904"/>
      <c r="GL30" s="904"/>
      <c r="GM30" s="904"/>
      <c r="GN30" s="904"/>
      <c r="GO30" s="904"/>
      <c r="GP30" s="904"/>
      <c r="GQ30" s="904"/>
      <c r="GR30" s="904"/>
      <c r="GS30" s="904"/>
      <c r="GT30" s="904"/>
      <c r="GU30" s="904"/>
      <c r="GV30" s="904"/>
      <c r="GW30" s="904"/>
      <c r="GX30" s="904"/>
      <c r="GY30" s="904"/>
      <c r="GZ30" s="904"/>
      <c r="HA30" s="904"/>
      <c r="HB30" s="904"/>
      <c r="HC30" s="904"/>
      <c r="HD30" s="904"/>
      <c r="HE30" s="904"/>
      <c r="HF30" s="904"/>
      <c r="HG30" s="904"/>
      <c r="HH30" s="904"/>
      <c r="HI30" s="904"/>
      <c r="HJ30" s="904"/>
      <c r="HK30" s="904"/>
      <c r="HL30" s="904"/>
      <c r="HM30" s="904"/>
      <c r="HN30" s="904"/>
      <c r="HO30" s="904"/>
      <c r="HP30" s="904"/>
      <c r="HQ30" s="904"/>
      <c r="HR30" s="904"/>
      <c r="HS30" s="904"/>
      <c r="HT30" s="904"/>
      <c r="HU30" s="904"/>
      <c r="HV30" s="904"/>
      <c r="HW30" s="904"/>
      <c r="HX30" s="904"/>
      <c r="HY30" s="904"/>
      <c r="HZ30" s="904"/>
      <c r="IA30" s="904"/>
      <c r="IB30" s="904"/>
      <c r="IC30" s="904"/>
      <c r="ID30" s="904"/>
      <c r="IE30" s="904"/>
      <c r="IF30" s="904"/>
      <c r="IG30" s="904"/>
      <c r="IH30" s="904"/>
      <c r="II30" s="904"/>
      <c r="IJ30" s="904"/>
      <c r="IK30" s="904"/>
      <c r="IL30" s="904"/>
      <c r="IM30" s="904"/>
      <c r="IN30" s="904"/>
      <c r="IO30" s="904"/>
      <c r="IP30" s="904"/>
      <c r="IQ30" s="904"/>
      <c r="IR30" s="904"/>
      <c r="IS30" s="904"/>
      <c r="IT30" s="904"/>
      <c r="IU30" s="904"/>
      <c r="IV30" s="904"/>
      <c r="IW30" s="904"/>
      <c r="IX30" s="904"/>
      <c r="IY30" s="904"/>
      <c r="IZ30" s="904"/>
      <c r="JA30" s="904"/>
      <c r="JB30" s="904"/>
      <c r="JC30" s="904"/>
      <c r="JD30" s="904"/>
      <c r="JE30" s="904"/>
      <c r="JF30" s="904"/>
      <c r="JG30" s="904"/>
      <c r="JH30" s="904"/>
      <c r="JI30" s="904"/>
      <c r="JJ30" s="904"/>
      <c r="JK30" s="904"/>
      <c r="JL30" s="904"/>
      <c r="JM30" s="904"/>
      <c r="JN30" s="904"/>
      <c r="JO30" s="904"/>
      <c r="JP30" s="904"/>
      <c r="JQ30" s="904"/>
      <c r="JR30" s="904"/>
      <c r="JS30" s="904"/>
      <c r="JT30" s="904"/>
      <c r="JU30" s="904"/>
      <c r="JV30" s="904"/>
      <c r="JW30" s="904"/>
      <c r="JX30" s="904"/>
      <c r="JY30" s="904"/>
      <c r="JZ30" s="904"/>
      <c r="KA30" s="904"/>
      <c r="KB30" s="904"/>
      <c r="KC30" s="904"/>
      <c r="KD30" s="904"/>
      <c r="KE30" s="904"/>
      <c r="KF30" s="904"/>
      <c r="KG30" s="904"/>
      <c r="KH30" s="904"/>
      <c r="KI30" s="904"/>
      <c r="KJ30" s="904"/>
      <c r="KK30" s="904"/>
      <c r="KL30" s="904"/>
      <c r="KM30" s="904"/>
      <c r="KN30" s="904"/>
    </row>
    <row r="31" spans="1:304" s="904" customFormat="1" ht="14.5" x14ac:dyDescent="0.35">
      <c r="A31" s="43" t="s">
        <v>375</v>
      </c>
      <c r="B31" s="43">
        <v>7</v>
      </c>
      <c r="C31" s="43" t="s">
        <v>1639</v>
      </c>
      <c r="D31" s="43" t="s">
        <v>1640</v>
      </c>
      <c r="E31" s="43">
        <v>114466528</v>
      </c>
      <c r="F31" s="43">
        <v>7</v>
      </c>
      <c r="G31" s="190" t="s">
        <v>1641</v>
      </c>
      <c r="H31" s="1117" t="s">
        <v>1625</v>
      </c>
      <c r="I31" s="944" t="s">
        <v>1626</v>
      </c>
      <c r="J31" s="689" t="s">
        <v>1627</v>
      </c>
      <c r="K31" s="1119" t="s">
        <v>1628</v>
      </c>
      <c r="L31" s="1115" t="s">
        <v>1530</v>
      </c>
      <c r="M31" s="463"/>
      <c r="N31" s="463"/>
      <c r="O31" s="463"/>
      <c r="P31" s="463"/>
      <c r="Q31" s="1121" t="s">
        <v>1629</v>
      </c>
      <c r="R31" s="1122" t="s">
        <v>1531</v>
      </c>
      <c r="S31" s="463"/>
      <c r="T31" s="463"/>
      <c r="U31" s="468"/>
      <c r="V31" s="1125" t="s">
        <v>1535</v>
      </c>
      <c r="W31" s="1091"/>
      <c r="X31" s="1127" t="s">
        <v>1536</v>
      </c>
      <c r="Y31" s="1372"/>
      <c r="Z31" s="1056" t="s">
        <v>1638</v>
      </c>
      <c r="AA31" s="1133" t="s">
        <v>1642</v>
      </c>
      <c r="AB31" s="1135" t="s">
        <v>1643</v>
      </c>
      <c r="AC31" s="469"/>
    </row>
    <row r="32" spans="1:304" ht="14.5" x14ac:dyDescent="0.35">
      <c r="A32" s="41" t="s">
        <v>391</v>
      </c>
      <c r="B32" s="41">
        <v>7</v>
      </c>
      <c r="C32" s="41" t="s">
        <v>1644</v>
      </c>
      <c r="D32" s="41" t="s">
        <v>1645</v>
      </c>
      <c r="E32" s="41" t="s">
        <v>1646</v>
      </c>
      <c r="F32" s="41">
        <v>7</v>
      </c>
      <c r="G32" s="186" t="s">
        <v>1647</v>
      </c>
      <c r="H32" s="1118" t="s">
        <v>1625</v>
      </c>
      <c r="I32" s="944" t="s">
        <v>1626</v>
      </c>
      <c r="J32" s="689" t="s">
        <v>1627</v>
      </c>
      <c r="K32" s="1119" t="s">
        <v>1628</v>
      </c>
      <c r="L32" s="1115" t="s">
        <v>1530</v>
      </c>
      <c r="M32" s="463"/>
      <c r="N32" s="463"/>
      <c r="O32" s="463"/>
      <c r="P32" s="463"/>
      <c r="Q32" s="1121" t="s">
        <v>1629</v>
      </c>
      <c r="R32" s="1122" t="s">
        <v>1531</v>
      </c>
      <c r="S32" s="463" t="s">
        <v>511</v>
      </c>
      <c r="T32" s="463"/>
      <c r="U32" s="468"/>
      <c r="V32" s="469"/>
      <c r="W32" s="1091"/>
      <c r="X32" s="1127" t="s">
        <v>1536</v>
      </c>
      <c r="Y32" s="1131" t="s">
        <v>1648</v>
      </c>
      <c r="Z32" s="1056" t="s">
        <v>1638</v>
      </c>
      <c r="AA32" s="1133" t="s">
        <v>1631</v>
      </c>
      <c r="AB32" s="1135" t="s">
        <v>1632</v>
      </c>
      <c r="AC32" s="469"/>
      <c r="AD32" s="904"/>
      <c r="AE32" s="904"/>
      <c r="AF32" s="904"/>
      <c r="AG32" s="904"/>
      <c r="AH32" s="904"/>
      <c r="AI32" s="904"/>
      <c r="AJ32" s="904"/>
      <c r="AK32" s="904"/>
      <c r="AL32" s="904"/>
      <c r="AM32" s="904"/>
      <c r="AN32" s="904"/>
      <c r="AO32" s="904"/>
      <c r="AP32" s="904"/>
      <c r="AQ32" s="904"/>
      <c r="AR32" s="904"/>
      <c r="AS32" s="904"/>
      <c r="AT32" s="904"/>
      <c r="AU32" s="904"/>
      <c r="AV32" s="904"/>
      <c r="AW32" s="904"/>
      <c r="AX32" s="904"/>
      <c r="AY32" s="904"/>
      <c r="AZ32" s="904"/>
      <c r="BA32" s="904"/>
      <c r="BB32" s="904"/>
      <c r="BC32" s="904"/>
      <c r="BD32" s="904"/>
      <c r="BE32" s="904"/>
      <c r="BF32" s="904"/>
      <c r="BG32" s="904"/>
      <c r="BH32" s="904"/>
      <c r="BI32" s="904"/>
      <c r="BJ32" s="904"/>
      <c r="BK32" s="904"/>
      <c r="BL32" s="904"/>
      <c r="BM32" s="904"/>
      <c r="BN32" s="904"/>
      <c r="BO32" s="904"/>
      <c r="BP32" s="904"/>
      <c r="BQ32" s="904"/>
      <c r="BR32" s="904"/>
      <c r="BS32" s="904"/>
      <c r="BT32" s="904"/>
      <c r="BU32" s="904"/>
      <c r="BV32" s="904"/>
      <c r="BW32" s="904"/>
      <c r="BX32" s="904"/>
      <c r="BY32" s="904"/>
      <c r="BZ32" s="904"/>
      <c r="CA32" s="904"/>
      <c r="CB32" s="904"/>
      <c r="CC32" s="904"/>
      <c r="CD32" s="904"/>
      <c r="CE32" s="904"/>
      <c r="CF32" s="904"/>
      <c r="CG32" s="904"/>
      <c r="CH32" s="904"/>
      <c r="CI32" s="904"/>
      <c r="CJ32" s="904"/>
      <c r="CK32" s="904"/>
      <c r="CL32" s="904"/>
      <c r="CM32" s="904"/>
      <c r="CN32" s="904"/>
      <c r="CO32" s="904"/>
      <c r="CP32" s="904"/>
      <c r="CQ32" s="904"/>
      <c r="CR32" s="904"/>
      <c r="CS32" s="904"/>
      <c r="CT32" s="904"/>
      <c r="CU32" s="904"/>
      <c r="CV32" s="904"/>
      <c r="CW32" s="904"/>
      <c r="CX32" s="904"/>
      <c r="CY32" s="904"/>
      <c r="CZ32" s="904"/>
      <c r="DA32" s="904"/>
      <c r="DB32" s="904"/>
      <c r="DC32" s="904"/>
      <c r="DD32" s="904"/>
      <c r="DE32" s="904"/>
      <c r="DF32" s="904"/>
      <c r="DG32" s="904"/>
      <c r="DH32" s="904"/>
      <c r="DI32" s="904"/>
      <c r="DJ32" s="904"/>
      <c r="DK32" s="904"/>
      <c r="DL32" s="904"/>
      <c r="DM32" s="904"/>
      <c r="DN32" s="904"/>
      <c r="DO32" s="904"/>
      <c r="DP32" s="904"/>
      <c r="DQ32" s="904"/>
      <c r="DR32" s="904"/>
      <c r="DS32" s="904"/>
      <c r="DT32" s="904"/>
      <c r="DU32" s="904"/>
      <c r="DV32" s="904"/>
      <c r="DW32" s="904"/>
      <c r="DX32" s="904"/>
      <c r="DY32" s="904"/>
      <c r="DZ32" s="904"/>
      <c r="EA32" s="904"/>
      <c r="EB32" s="904"/>
      <c r="EC32" s="904"/>
      <c r="ED32" s="904"/>
      <c r="EE32" s="904"/>
      <c r="EF32" s="904"/>
      <c r="EG32" s="904"/>
      <c r="EH32" s="904"/>
      <c r="EI32" s="904"/>
      <c r="EJ32" s="904"/>
      <c r="EK32" s="904"/>
      <c r="EL32" s="904"/>
      <c r="EM32" s="904"/>
      <c r="EN32" s="904"/>
      <c r="EO32" s="904"/>
      <c r="EP32" s="904"/>
      <c r="EQ32" s="904"/>
      <c r="ER32" s="904"/>
      <c r="ES32" s="904"/>
      <c r="ET32" s="904"/>
      <c r="EU32" s="904"/>
      <c r="EV32" s="904"/>
      <c r="EW32" s="904"/>
      <c r="EX32" s="904"/>
      <c r="EY32" s="904"/>
      <c r="EZ32" s="904"/>
      <c r="FA32" s="904"/>
      <c r="FB32" s="904"/>
      <c r="FC32" s="904"/>
      <c r="FD32" s="904"/>
      <c r="FE32" s="904"/>
      <c r="FF32" s="904"/>
      <c r="FG32" s="904"/>
      <c r="FH32" s="904"/>
      <c r="FI32" s="904"/>
      <c r="FJ32" s="904"/>
      <c r="FK32" s="904"/>
      <c r="FL32" s="904"/>
      <c r="FM32" s="904"/>
      <c r="FN32" s="904"/>
      <c r="FO32" s="904"/>
      <c r="FP32" s="904"/>
      <c r="FQ32" s="904"/>
      <c r="FR32" s="904"/>
      <c r="FS32" s="904"/>
      <c r="FT32" s="904"/>
      <c r="FU32" s="904"/>
      <c r="FV32" s="904"/>
      <c r="FW32" s="904"/>
      <c r="FX32" s="904"/>
      <c r="FY32" s="904"/>
      <c r="FZ32" s="904"/>
      <c r="GA32" s="904"/>
      <c r="GB32" s="904"/>
      <c r="GC32" s="904"/>
      <c r="GD32" s="904"/>
      <c r="GE32" s="904"/>
      <c r="GF32" s="904"/>
      <c r="GG32" s="904"/>
      <c r="GH32" s="904"/>
      <c r="GI32" s="904"/>
      <c r="GJ32" s="904"/>
      <c r="GK32" s="904"/>
      <c r="GL32" s="904"/>
      <c r="GM32" s="904"/>
      <c r="GN32" s="904"/>
      <c r="GO32" s="904"/>
      <c r="GP32" s="904"/>
      <c r="GQ32" s="904"/>
      <c r="GR32" s="904"/>
      <c r="GS32" s="904"/>
      <c r="GT32" s="904"/>
      <c r="GU32" s="904"/>
      <c r="GV32" s="904"/>
      <c r="GW32" s="904"/>
      <c r="GX32" s="904"/>
      <c r="GY32" s="904"/>
      <c r="GZ32" s="904"/>
      <c r="HA32" s="904"/>
      <c r="HB32" s="904"/>
      <c r="HC32" s="904"/>
      <c r="HD32" s="904"/>
      <c r="HE32" s="904"/>
      <c r="HF32" s="904"/>
      <c r="HG32" s="904"/>
      <c r="HH32" s="904"/>
      <c r="HI32" s="904"/>
      <c r="HJ32" s="904"/>
      <c r="HK32" s="904"/>
      <c r="HL32" s="904"/>
      <c r="HM32" s="904"/>
      <c r="HN32" s="904"/>
      <c r="HO32" s="904"/>
      <c r="HP32" s="904"/>
      <c r="HQ32" s="904"/>
      <c r="HR32" s="904"/>
      <c r="HS32" s="904"/>
      <c r="HT32" s="904"/>
      <c r="HU32" s="904"/>
      <c r="HV32" s="904"/>
      <c r="HW32" s="904"/>
      <c r="HX32" s="904"/>
      <c r="HY32" s="904"/>
      <c r="HZ32" s="904"/>
      <c r="IA32" s="904"/>
      <c r="IB32" s="904"/>
      <c r="IC32" s="904"/>
      <c r="ID32" s="904"/>
      <c r="IE32" s="904"/>
      <c r="IF32" s="904"/>
      <c r="IG32" s="904"/>
      <c r="IH32" s="904"/>
      <c r="II32" s="904"/>
      <c r="IJ32" s="904"/>
      <c r="IK32" s="904"/>
      <c r="IL32" s="904"/>
      <c r="IM32" s="904"/>
      <c r="IN32" s="904"/>
      <c r="IO32" s="904"/>
      <c r="IP32" s="904"/>
      <c r="IQ32" s="904"/>
      <c r="IR32" s="904"/>
      <c r="IS32" s="904"/>
      <c r="IT32" s="904"/>
      <c r="IU32" s="904"/>
      <c r="IV32" s="904"/>
      <c r="IW32" s="904"/>
      <c r="IX32" s="904"/>
      <c r="IY32" s="904"/>
      <c r="IZ32" s="904"/>
      <c r="JA32" s="904"/>
      <c r="JB32" s="904"/>
      <c r="JC32" s="904"/>
      <c r="JD32" s="904"/>
      <c r="JE32" s="904"/>
      <c r="JF32" s="904"/>
      <c r="JG32" s="904"/>
      <c r="JH32" s="904"/>
      <c r="JI32" s="904"/>
      <c r="JJ32" s="904"/>
      <c r="JK32" s="904"/>
      <c r="JL32" s="904"/>
      <c r="JM32" s="904"/>
      <c r="JN32" s="904"/>
      <c r="JO32" s="904"/>
      <c r="JP32" s="904"/>
      <c r="JQ32" s="904"/>
      <c r="JR32" s="904"/>
      <c r="JS32" s="904"/>
      <c r="JT32" s="904"/>
      <c r="JU32" s="904"/>
      <c r="JV32" s="904"/>
      <c r="JW32" s="904"/>
      <c r="JX32" s="904"/>
      <c r="JY32" s="904"/>
      <c r="JZ32" s="904"/>
      <c r="KA32" s="904"/>
      <c r="KB32" s="904"/>
      <c r="KC32" s="904"/>
      <c r="KD32" s="904"/>
      <c r="KE32" s="904"/>
      <c r="KF32" s="904"/>
      <c r="KG32" s="904"/>
      <c r="KH32" s="904"/>
      <c r="KI32" s="904"/>
      <c r="KJ32" s="904"/>
      <c r="KK32" s="904"/>
      <c r="KL32" s="904"/>
      <c r="KM32" s="904"/>
      <c r="KN32" s="904"/>
      <c r="KO32" s="904"/>
      <c r="KP32" s="904"/>
    </row>
    <row r="33" spans="1:304" ht="15" thickBot="1" x14ac:dyDescent="0.4">
      <c r="A33" s="41" t="s">
        <v>423</v>
      </c>
      <c r="B33" s="41" t="s">
        <v>1649</v>
      </c>
      <c r="C33" s="41" t="s">
        <v>1650</v>
      </c>
      <c r="D33" s="41" t="s">
        <v>1651</v>
      </c>
      <c r="E33" s="42" t="s">
        <v>1652</v>
      </c>
      <c r="F33" s="41">
        <v>8</v>
      </c>
      <c r="G33" s="186" t="s">
        <v>1653</v>
      </c>
      <c r="H33" s="1118" t="s">
        <v>1625</v>
      </c>
      <c r="I33" s="944" t="s">
        <v>1626</v>
      </c>
      <c r="J33" s="689" t="s">
        <v>1627</v>
      </c>
      <c r="K33" s="1119" t="s">
        <v>1628</v>
      </c>
      <c r="L33" s="1115" t="s">
        <v>1530</v>
      </c>
      <c r="M33" s="463"/>
      <c r="N33" s="463"/>
      <c r="O33" s="463"/>
      <c r="P33" s="463"/>
      <c r="Q33" s="1121" t="s">
        <v>1629</v>
      </c>
      <c r="R33" s="1123" t="s">
        <v>1531</v>
      </c>
      <c r="S33" s="483" t="s">
        <v>594</v>
      </c>
      <c r="T33" s="483"/>
      <c r="U33" s="484"/>
      <c r="V33" s="1125" t="s">
        <v>1630</v>
      </c>
      <c r="W33" s="1091"/>
      <c r="X33" s="1127" t="s">
        <v>1536</v>
      </c>
      <c r="Y33" s="467"/>
      <c r="Z33" s="463"/>
      <c r="AA33" s="1133" t="s">
        <v>1631</v>
      </c>
      <c r="AB33" s="1135" t="s">
        <v>1632</v>
      </c>
      <c r="AC33" s="469"/>
      <c r="AD33" s="904"/>
      <c r="AE33" s="904"/>
      <c r="AF33" s="904"/>
      <c r="AG33" s="904"/>
      <c r="AH33" s="904"/>
      <c r="AI33" s="904"/>
      <c r="AJ33" s="904"/>
      <c r="AK33" s="904"/>
      <c r="AL33" s="904"/>
      <c r="AM33" s="904"/>
      <c r="AN33" s="904"/>
      <c r="AO33" s="904"/>
      <c r="AP33" s="904"/>
      <c r="AQ33" s="904"/>
      <c r="AR33" s="904"/>
      <c r="AS33" s="904"/>
      <c r="AT33" s="904"/>
      <c r="AU33" s="904"/>
      <c r="AV33" s="904"/>
      <c r="AW33" s="904"/>
      <c r="AX33" s="904"/>
      <c r="AY33" s="904"/>
      <c r="AZ33" s="904"/>
      <c r="BA33" s="904"/>
      <c r="BB33" s="904"/>
      <c r="BC33" s="904"/>
      <c r="BD33" s="904"/>
      <c r="BE33" s="904"/>
      <c r="BF33" s="904"/>
      <c r="BG33" s="904"/>
      <c r="BH33" s="904"/>
      <c r="BI33" s="904"/>
      <c r="BJ33" s="904"/>
      <c r="BK33" s="904"/>
      <c r="BL33" s="904"/>
      <c r="BM33" s="904"/>
      <c r="BN33" s="904"/>
      <c r="BO33" s="904"/>
      <c r="BP33" s="904"/>
      <c r="BQ33" s="904"/>
      <c r="BR33" s="904"/>
      <c r="BS33" s="904"/>
      <c r="BT33" s="904"/>
      <c r="BU33" s="904"/>
      <c r="BV33" s="904"/>
      <c r="BW33" s="904"/>
      <c r="BX33" s="904"/>
      <c r="BY33" s="904"/>
      <c r="BZ33" s="904"/>
      <c r="CA33" s="904"/>
      <c r="CB33" s="904"/>
      <c r="CC33" s="904"/>
      <c r="CD33" s="904"/>
      <c r="CE33" s="904"/>
      <c r="CF33" s="904"/>
      <c r="CG33" s="904"/>
      <c r="CH33" s="904"/>
      <c r="CI33" s="904"/>
      <c r="CJ33" s="904"/>
      <c r="CK33" s="904"/>
      <c r="CL33" s="904"/>
      <c r="CM33" s="904"/>
      <c r="CN33" s="904"/>
      <c r="CO33" s="904"/>
      <c r="CP33" s="904"/>
      <c r="CQ33" s="904"/>
      <c r="CR33" s="904"/>
      <c r="CS33" s="904"/>
      <c r="CT33" s="904"/>
      <c r="CU33" s="904"/>
      <c r="CV33" s="904"/>
      <c r="CW33" s="904"/>
      <c r="CX33" s="904"/>
      <c r="CY33" s="904"/>
      <c r="CZ33" s="904"/>
      <c r="DA33" s="904"/>
      <c r="DB33" s="904"/>
      <c r="DC33" s="904"/>
      <c r="DD33" s="904"/>
      <c r="DE33" s="904"/>
      <c r="DF33" s="904"/>
      <c r="DG33" s="904"/>
      <c r="DH33" s="904"/>
      <c r="DI33" s="904"/>
      <c r="DJ33" s="904"/>
      <c r="DK33" s="904"/>
      <c r="DL33" s="904"/>
      <c r="DM33" s="904"/>
      <c r="DN33" s="904"/>
      <c r="DO33" s="904"/>
      <c r="DP33" s="904"/>
      <c r="DQ33" s="904"/>
      <c r="DR33" s="904"/>
      <c r="DS33" s="904"/>
      <c r="DT33" s="904"/>
      <c r="DU33" s="904"/>
      <c r="DV33" s="904"/>
      <c r="DW33" s="904"/>
      <c r="DX33" s="904"/>
      <c r="DY33" s="904"/>
      <c r="DZ33" s="904"/>
      <c r="EA33" s="904"/>
      <c r="EB33" s="904"/>
      <c r="EC33" s="904"/>
      <c r="ED33" s="904"/>
      <c r="EE33" s="904"/>
      <c r="EF33" s="904"/>
      <c r="EG33" s="904"/>
      <c r="EH33" s="904"/>
      <c r="EI33" s="904"/>
      <c r="EJ33" s="904"/>
      <c r="EK33" s="904"/>
      <c r="EL33" s="904"/>
      <c r="EM33" s="904"/>
      <c r="EN33" s="904"/>
      <c r="EO33" s="904"/>
      <c r="EP33" s="904"/>
      <c r="EQ33" s="904"/>
      <c r="ER33" s="904"/>
      <c r="ES33" s="904"/>
      <c r="ET33" s="904"/>
      <c r="EU33" s="904"/>
      <c r="EV33" s="904"/>
      <c r="EW33" s="904"/>
      <c r="EX33" s="904"/>
      <c r="EY33" s="904"/>
      <c r="EZ33" s="904"/>
      <c r="FA33" s="904"/>
      <c r="FB33" s="904"/>
      <c r="FC33" s="904"/>
      <c r="FD33" s="904"/>
      <c r="FE33" s="904"/>
      <c r="FF33" s="904"/>
      <c r="FG33" s="904"/>
      <c r="FH33" s="904"/>
      <c r="FI33" s="904"/>
      <c r="FJ33" s="904"/>
      <c r="FK33" s="904"/>
      <c r="FL33" s="904"/>
      <c r="FM33" s="904"/>
      <c r="FN33" s="904"/>
      <c r="FO33" s="904"/>
      <c r="FP33" s="904"/>
      <c r="FQ33" s="904"/>
      <c r="FR33" s="904"/>
      <c r="FS33" s="904"/>
      <c r="FT33" s="904"/>
      <c r="FU33" s="904"/>
      <c r="FV33" s="904"/>
      <c r="FW33" s="904"/>
      <c r="FX33" s="904"/>
      <c r="FY33" s="904"/>
      <c r="FZ33" s="904"/>
      <c r="GA33" s="904"/>
      <c r="GB33" s="904"/>
      <c r="GC33" s="904"/>
      <c r="GD33" s="904"/>
      <c r="GE33" s="904"/>
      <c r="GF33" s="904"/>
      <c r="GG33" s="904"/>
      <c r="GH33" s="904"/>
      <c r="GI33" s="904"/>
      <c r="GJ33" s="904"/>
      <c r="GK33" s="904"/>
      <c r="GL33" s="904"/>
      <c r="GM33" s="904"/>
      <c r="GN33" s="904"/>
      <c r="GO33" s="904"/>
      <c r="GP33" s="904"/>
      <c r="GQ33" s="904"/>
      <c r="GR33" s="904"/>
      <c r="GS33" s="904"/>
      <c r="GT33" s="904"/>
      <c r="GU33" s="904"/>
      <c r="GV33" s="904"/>
      <c r="GW33" s="904"/>
      <c r="GX33" s="904"/>
      <c r="GY33" s="904"/>
      <c r="GZ33" s="904"/>
      <c r="HA33" s="904"/>
      <c r="HB33" s="904"/>
      <c r="HC33" s="904"/>
      <c r="HD33" s="904"/>
      <c r="HE33" s="904"/>
      <c r="HF33" s="904"/>
      <c r="HG33" s="904"/>
      <c r="HH33" s="904"/>
      <c r="HI33" s="904"/>
      <c r="HJ33" s="904"/>
      <c r="HK33" s="904"/>
      <c r="HL33" s="904"/>
      <c r="HM33" s="904"/>
      <c r="HN33" s="904"/>
      <c r="HO33" s="904"/>
      <c r="HP33" s="904"/>
      <c r="HQ33" s="904"/>
      <c r="HR33" s="904"/>
      <c r="HS33" s="904"/>
      <c r="HT33" s="904"/>
      <c r="HU33" s="904"/>
      <c r="HV33" s="904"/>
      <c r="HW33" s="904"/>
      <c r="HX33" s="904"/>
      <c r="HY33" s="904"/>
      <c r="HZ33" s="904"/>
      <c r="IA33" s="904"/>
      <c r="IB33" s="904"/>
      <c r="IC33" s="904"/>
      <c r="ID33" s="904"/>
      <c r="IE33" s="904"/>
      <c r="IF33" s="904"/>
      <c r="IG33" s="904"/>
      <c r="IH33" s="904"/>
      <c r="II33" s="904"/>
      <c r="IJ33" s="904"/>
      <c r="IK33" s="904"/>
      <c r="IL33" s="904"/>
      <c r="IM33" s="904"/>
      <c r="IN33" s="904"/>
      <c r="IO33" s="904"/>
      <c r="IP33" s="904"/>
      <c r="IQ33" s="904"/>
      <c r="IR33" s="904"/>
      <c r="IS33" s="904"/>
      <c r="IT33" s="904"/>
      <c r="IU33" s="904"/>
      <c r="IV33" s="904"/>
      <c r="IW33" s="904"/>
      <c r="IX33" s="904"/>
      <c r="IY33" s="904"/>
      <c r="IZ33" s="904"/>
      <c r="JA33" s="904"/>
      <c r="JB33" s="904"/>
      <c r="JC33" s="904"/>
      <c r="JD33" s="904"/>
      <c r="JE33" s="904"/>
      <c r="JF33" s="904"/>
      <c r="JG33" s="904"/>
      <c r="JH33" s="904"/>
      <c r="JI33" s="904"/>
      <c r="JJ33" s="904"/>
      <c r="JK33" s="904"/>
      <c r="JL33" s="904"/>
      <c r="JM33" s="904"/>
      <c r="JN33" s="904"/>
      <c r="JO33" s="904"/>
      <c r="JP33" s="904"/>
      <c r="JQ33" s="904"/>
      <c r="JR33" s="904"/>
      <c r="JS33" s="904"/>
      <c r="JT33" s="904"/>
      <c r="JU33" s="904"/>
      <c r="JV33" s="904"/>
      <c r="JW33" s="904"/>
      <c r="JX33" s="904"/>
      <c r="JY33" s="904"/>
      <c r="JZ33" s="904"/>
      <c r="KA33" s="904"/>
      <c r="KB33" s="904"/>
      <c r="KC33" s="904"/>
      <c r="KD33" s="904"/>
      <c r="KE33" s="904"/>
      <c r="KF33" s="904"/>
      <c r="KG33" s="904"/>
      <c r="KH33" s="904"/>
      <c r="KI33" s="904"/>
      <c r="KJ33" s="904"/>
      <c r="KK33" s="904"/>
      <c r="KL33" s="904"/>
      <c r="KM33" s="904"/>
      <c r="KN33" s="904"/>
      <c r="KO33" s="904"/>
      <c r="KP33" s="904"/>
      <c r="KQ33" s="904"/>
      <c r="KR33" s="904"/>
    </row>
    <row r="34" spans="1:304" ht="14.5" thickBot="1" x14ac:dyDescent="0.35">
      <c r="A34" s="41" t="s">
        <v>400</v>
      </c>
      <c r="B34" s="43">
        <v>23</v>
      </c>
      <c r="C34" s="41" t="s">
        <v>1654</v>
      </c>
      <c r="D34" s="41" t="s">
        <v>1655</v>
      </c>
      <c r="E34" s="43" t="s">
        <v>1656</v>
      </c>
      <c r="F34" s="43">
        <v>6</v>
      </c>
      <c r="G34" s="190" t="s">
        <v>1657</v>
      </c>
      <c r="H34" s="1164" t="s">
        <v>1658</v>
      </c>
      <c r="I34" s="483" t="s">
        <v>1659</v>
      </c>
      <c r="J34" s="1165" t="s">
        <v>1627</v>
      </c>
      <c r="K34" s="1120" t="s">
        <v>1628</v>
      </c>
      <c r="L34" s="1115" t="s">
        <v>1530</v>
      </c>
      <c r="N34" s="463"/>
      <c r="O34" s="463"/>
      <c r="P34" s="463"/>
      <c r="Q34" s="464" t="s">
        <v>1629</v>
      </c>
      <c r="R34" s="472"/>
      <c r="S34" s="472"/>
      <c r="T34" s="472"/>
      <c r="U34" s="472"/>
      <c r="V34" s="1124" t="s">
        <v>1630</v>
      </c>
      <c r="W34" s="508"/>
      <c r="Y34" s="482" t="s">
        <v>1660</v>
      </c>
      <c r="Z34" s="483" t="s">
        <v>1661</v>
      </c>
      <c r="AA34" s="483" t="s">
        <v>1662</v>
      </c>
      <c r="AB34" s="484" t="s">
        <v>1663</v>
      </c>
      <c r="AC34" s="469"/>
      <c r="AD34" s="904"/>
      <c r="AE34" s="904"/>
      <c r="AF34" s="904"/>
      <c r="AG34" s="904"/>
      <c r="AH34" s="904"/>
      <c r="AI34" s="904"/>
      <c r="AJ34" s="904"/>
      <c r="AK34" s="904"/>
      <c r="AL34" s="904"/>
      <c r="AM34" s="904"/>
      <c r="AN34" s="904"/>
      <c r="AO34" s="904"/>
      <c r="AP34" s="904"/>
      <c r="AQ34" s="904"/>
      <c r="AR34" s="904"/>
      <c r="AS34" s="904"/>
      <c r="AT34" s="904"/>
      <c r="AU34" s="904"/>
      <c r="AV34" s="904"/>
      <c r="AW34" s="904"/>
      <c r="AX34" s="904"/>
      <c r="AY34" s="904"/>
      <c r="AZ34" s="904"/>
      <c r="BA34" s="904"/>
      <c r="BB34" s="904"/>
      <c r="BC34" s="904"/>
      <c r="BD34" s="904"/>
      <c r="BE34" s="904"/>
      <c r="BF34" s="904"/>
      <c r="BG34" s="904"/>
      <c r="BH34" s="904"/>
      <c r="BI34" s="904"/>
      <c r="BJ34" s="904"/>
      <c r="BK34" s="904"/>
      <c r="BL34" s="904"/>
      <c r="BM34" s="904"/>
      <c r="BN34" s="904"/>
      <c r="BO34" s="904"/>
      <c r="BP34" s="904"/>
      <c r="BQ34" s="904"/>
      <c r="BR34" s="904"/>
      <c r="BS34" s="904"/>
      <c r="BT34" s="904"/>
      <c r="BU34" s="904"/>
      <c r="BV34" s="904"/>
      <c r="BW34" s="904"/>
      <c r="BX34" s="904"/>
      <c r="BY34" s="904"/>
      <c r="BZ34" s="904"/>
      <c r="CA34" s="904"/>
      <c r="CB34" s="904"/>
      <c r="CC34" s="904"/>
      <c r="CD34" s="904"/>
      <c r="CE34" s="904"/>
      <c r="CF34" s="904"/>
      <c r="CG34" s="904"/>
      <c r="CH34" s="904"/>
      <c r="CI34" s="904"/>
      <c r="CJ34" s="904"/>
      <c r="CK34" s="904"/>
      <c r="CL34" s="904"/>
      <c r="CM34" s="904"/>
      <c r="CN34" s="904"/>
      <c r="CO34" s="904"/>
      <c r="CP34" s="904"/>
      <c r="CQ34" s="904"/>
      <c r="CR34" s="904"/>
      <c r="CS34" s="904"/>
      <c r="CT34" s="904"/>
      <c r="CU34" s="904"/>
      <c r="CV34" s="904"/>
      <c r="CW34" s="904"/>
      <c r="CX34" s="904"/>
      <c r="CY34" s="904"/>
      <c r="CZ34" s="904"/>
      <c r="DA34" s="904"/>
      <c r="DB34" s="904"/>
      <c r="DC34" s="904"/>
      <c r="DD34" s="904"/>
      <c r="DE34" s="904"/>
      <c r="DF34" s="904"/>
      <c r="DG34" s="904"/>
      <c r="DH34" s="904"/>
      <c r="DI34" s="904"/>
      <c r="DJ34" s="904"/>
      <c r="DK34" s="904"/>
      <c r="DL34" s="904"/>
      <c r="DM34" s="904"/>
      <c r="DN34" s="904"/>
      <c r="DO34" s="904"/>
      <c r="DP34" s="904"/>
      <c r="DQ34" s="904"/>
      <c r="DR34" s="904"/>
      <c r="DS34" s="904"/>
      <c r="DT34" s="904"/>
      <c r="DU34" s="904"/>
      <c r="DV34" s="904"/>
      <c r="DW34" s="904"/>
      <c r="DX34" s="904"/>
      <c r="DY34" s="904"/>
      <c r="DZ34" s="904"/>
      <c r="EA34" s="904"/>
      <c r="EB34" s="904"/>
      <c r="EC34" s="904"/>
      <c r="ED34" s="904"/>
      <c r="EE34" s="904"/>
      <c r="EF34" s="904"/>
      <c r="EG34" s="904"/>
      <c r="EH34" s="904"/>
      <c r="EI34" s="904"/>
      <c r="EJ34" s="904"/>
      <c r="EK34" s="904"/>
      <c r="EL34" s="904"/>
      <c r="EM34" s="904"/>
      <c r="EN34" s="904"/>
      <c r="EO34" s="904"/>
      <c r="EP34" s="904"/>
      <c r="EQ34" s="904"/>
      <c r="ER34" s="904"/>
      <c r="ES34" s="904"/>
      <c r="ET34" s="904"/>
      <c r="EU34" s="904"/>
      <c r="EV34" s="904"/>
      <c r="EW34" s="904"/>
      <c r="EX34" s="904"/>
      <c r="EY34" s="904"/>
      <c r="EZ34" s="904"/>
      <c r="FA34" s="904"/>
      <c r="FB34" s="904"/>
      <c r="FC34" s="904"/>
      <c r="FD34" s="904"/>
      <c r="FE34" s="904"/>
      <c r="FF34" s="904"/>
      <c r="FG34" s="904"/>
      <c r="FH34" s="904"/>
      <c r="FI34" s="904"/>
      <c r="FJ34" s="904"/>
      <c r="FK34" s="904"/>
      <c r="FL34" s="904"/>
      <c r="FM34" s="904"/>
      <c r="FN34" s="904"/>
      <c r="FO34" s="904"/>
      <c r="FP34" s="904"/>
      <c r="FQ34" s="904"/>
      <c r="FR34" s="904"/>
      <c r="FS34" s="904"/>
      <c r="FT34" s="904"/>
      <c r="FU34" s="904"/>
      <c r="FV34" s="904"/>
      <c r="FW34" s="904"/>
      <c r="FX34" s="904"/>
      <c r="FY34" s="904"/>
      <c r="FZ34" s="904"/>
      <c r="GA34" s="904"/>
      <c r="GB34" s="904"/>
      <c r="GC34" s="904"/>
      <c r="GD34" s="904"/>
      <c r="GE34" s="904"/>
      <c r="GF34" s="904"/>
      <c r="GG34" s="904"/>
      <c r="GH34" s="904"/>
      <c r="GI34" s="904"/>
      <c r="GJ34" s="904"/>
      <c r="GK34" s="904"/>
      <c r="GL34" s="904"/>
      <c r="GM34" s="904"/>
      <c r="GN34" s="904"/>
      <c r="GO34" s="904"/>
      <c r="GP34" s="904"/>
      <c r="GQ34" s="904"/>
      <c r="GR34" s="904"/>
      <c r="GS34" s="904"/>
      <c r="GT34" s="904"/>
      <c r="GU34" s="904"/>
      <c r="GV34" s="904"/>
      <c r="GW34" s="904"/>
      <c r="GX34" s="904"/>
      <c r="GY34" s="904"/>
      <c r="GZ34" s="904"/>
      <c r="HA34" s="904"/>
      <c r="HB34" s="904"/>
      <c r="HC34" s="904"/>
      <c r="HD34" s="904"/>
      <c r="HE34" s="904"/>
      <c r="HF34" s="904"/>
      <c r="HG34" s="904"/>
      <c r="HH34" s="904"/>
      <c r="HI34" s="904"/>
      <c r="HJ34" s="904"/>
      <c r="HK34" s="904"/>
      <c r="HL34" s="904"/>
      <c r="HM34" s="904"/>
      <c r="HN34" s="904"/>
      <c r="HO34" s="904"/>
      <c r="HP34" s="904"/>
      <c r="HQ34" s="904"/>
      <c r="HR34" s="904"/>
      <c r="HS34" s="904"/>
      <c r="HT34" s="904"/>
      <c r="HU34" s="904"/>
      <c r="HV34" s="904"/>
      <c r="HW34" s="904"/>
      <c r="HX34" s="904"/>
      <c r="HY34" s="904"/>
      <c r="HZ34" s="904"/>
      <c r="IA34" s="904"/>
      <c r="IB34" s="904"/>
      <c r="IC34" s="904"/>
      <c r="ID34" s="904"/>
      <c r="IE34" s="904"/>
      <c r="IF34" s="904"/>
      <c r="IG34" s="904"/>
      <c r="IH34" s="904"/>
      <c r="II34" s="904"/>
      <c r="IJ34" s="904"/>
      <c r="IK34" s="904"/>
      <c r="IL34" s="904"/>
      <c r="IM34" s="904"/>
      <c r="IN34" s="904"/>
      <c r="IO34" s="904"/>
      <c r="IP34" s="904"/>
      <c r="IQ34" s="904"/>
      <c r="IR34" s="904"/>
      <c r="IS34" s="904"/>
      <c r="IT34" s="904"/>
      <c r="IU34" s="904"/>
      <c r="IV34" s="904"/>
      <c r="IW34" s="904"/>
      <c r="IX34" s="904"/>
      <c r="IY34" s="904"/>
      <c r="IZ34" s="904"/>
      <c r="JA34" s="904"/>
      <c r="JB34" s="904"/>
      <c r="JC34" s="904"/>
      <c r="JD34" s="904"/>
      <c r="JE34" s="904"/>
      <c r="JF34" s="904"/>
      <c r="JG34" s="904"/>
      <c r="JH34" s="904"/>
      <c r="JI34" s="904"/>
      <c r="JJ34" s="904"/>
      <c r="JK34" s="904"/>
      <c r="JL34" s="904"/>
      <c r="JM34" s="904"/>
      <c r="JN34" s="904"/>
      <c r="JO34" s="904"/>
      <c r="JP34" s="904"/>
      <c r="JQ34" s="904"/>
      <c r="JR34" s="904"/>
      <c r="JS34" s="904"/>
      <c r="JT34" s="904"/>
      <c r="JU34" s="904"/>
      <c r="JV34" s="904"/>
      <c r="JW34" s="904"/>
      <c r="JX34" s="904"/>
      <c r="JY34" s="904"/>
      <c r="JZ34" s="904"/>
      <c r="KA34" s="904"/>
      <c r="KB34" s="904"/>
      <c r="KC34" s="904"/>
      <c r="KD34" s="904"/>
      <c r="KE34" s="904"/>
      <c r="KF34" s="904"/>
      <c r="KG34" s="904"/>
      <c r="KH34" s="904"/>
      <c r="KI34" s="904"/>
      <c r="KJ34" s="904"/>
      <c r="KK34" s="904"/>
      <c r="KL34" s="904"/>
      <c r="KM34" s="904"/>
      <c r="KN34" s="904"/>
      <c r="KO34" s="904"/>
      <c r="KP34" s="904"/>
      <c r="KQ34" s="904"/>
      <c r="KR34" s="904"/>
    </row>
    <row r="35" spans="1:304" s="50" customFormat="1" ht="14.5" x14ac:dyDescent="0.35">
      <c r="A35" s="1107" t="s">
        <v>1481</v>
      </c>
      <c r="B35" s="41" t="s">
        <v>1621</v>
      </c>
      <c r="C35" s="41" t="s">
        <v>279</v>
      </c>
      <c r="D35" s="41" t="s">
        <v>1664</v>
      </c>
      <c r="E35" s="41" t="s">
        <v>1665</v>
      </c>
      <c r="F35" s="41">
        <v>7</v>
      </c>
      <c r="G35" s="186" t="s">
        <v>1586</v>
      </c>
      <c r="H35" s="472"/>
      <c r="I35" s="489"/>
      <c r="J35" s="1108" t="s">
        <v>1666</v>
      </c>
      <c r="K35" s="1108" t="s">
        <v>1667</v>
      </c>
      <c r="M35" s="1019" t="s">
        <v>1668</v>
      </c>
      <c r="N35" s="1019" t="s">
        <v>1669</v>
      </c>
      <c r="O35" s="1263" t="s">
        <v>1670</v>
      </c>
      <c r="P35" s="139"/>
      <c r="Q35" s="1263" t="s">
        <v>1671</v>
      </c>
      <c r="R35" s="139"/>
      <c r="S35" s="1263" t="s">
        <v>1672</v>
      </c>
      <c r="T35" s="1263" t="s">
        <v>1673</v>
      </c>
      <c r="U35" s="1263" t="s">
        <v>1674</v>
      </c>
      <c r="V35" s="1263" t="s">
        <v>1675</v>
      </c>
      <c r="W35" s="1263" t="s">
        <v>1676</v>
      </c>
      <c r="X35" s="465"/>
      <c r="Y35" s="498"/>
      <c r="Z35" s="1410"/>
      <c r="AA35" s="472"/>
      <c r="AB35" s="472"/>
      <c r="AC35" s="463"/>
      <c r="AD35" s="904"/>
      <c r="AE35" s="904"/>
      <c r="AF35" s="904"/>
      <c r="AG35" s="904"/>
      <c r="AH35" s="904"/>
      <c r="AI35" s="904"/>
      <c r="AJ35" s="904"/>
      <c r="AK35" s="904"/>
      <c r="AL35" s="904"/>
      <c r="AM35" s="904"/>
      <c r="AN35" s="904"/>
      <c r="AO35" s="904"/>
      <c r="AP35" s="904"/>
      <c r="AQ35" s="904"/>
      <c r="AR35" s="904"/>
      <c r="AS35" s="904"/>
      <c r="AT35" s="904"/>
      <c r="AU35" s="904"/>
      <c r="AV35" s="904"/>
      <c r="AW35" s="904"/>
      <c r="AX35" s="904"/>
      <c r="AY35" s="904"/>
      <c r="AZ35" s="904"/>
      <c r="BA35" s="904"/>
      <c r="BB35" s="904"/>
      <c r="BC35" s="904"/>
      <c r="BD35" s="904"/>
      <c r="BE35" s="904"/>
      <c r="BF35" s="904"/>
      <c r="BG35" s="904"/>
      <c r="BH35" s="904"/>
      <c r="BI35" s="904"/>
      <c r="BJ35" s="904"/>
      <c r="BK35" s="904"/>
      <c r="BL35" s="904"/>
      <c r="BM35" s="904"/>
      <c r="BN35" s="904"/>
      <c r="BO35" s="904"/>
      <c r="BP35" s="904"/>
      <c r="BQ35" s="904"/>
      <c r="BR35" s="904"/>
      <c r="BS35" s="904"/>
      <c r="BT35" s="904"/>
      <c r="BU35" s="904"/>
      <c r="BV35" s="904"/>
      <c r="BW35" s="904"/>
      <c r="BX35" s="904"/>
      <c r="BY35" s="904"/>
      <c r="BZ35" s="904"/>
      <c r="CA35" s="904"/>
      <c r="CB35" s="904"/>
      <c r="CC35" s="904"/>
      <c r="CD35" s="904"/>
      <c r="CE35" s="904"/>
      <c r="CF35" s="904"/>
      <c r="CG35" s="904"/>
      <c r="CH35" s="904"/>
      <c r="CI35" s="904"/>
      <c r="CJ35" s="904"/>
      <c r="CK35" s="904"/>
      <c r="CL35" s="904"/>
      <c r="CM35" s="904"/>
      <c r="CN35" s="904"/>
      <c r="CO35" s="904"/>
      <c r="CP35" s="904"/>
      <c r="CQ35" s="904"/>
      <c r="CR35" s="904"/>
      <c r="CS35" s="904"/>
      <c r="CT35" s="904"/>
      <c r="CU35" s="904"/>
      <c r="CV35" s="904"/>
      <c r="CW35" s="904"/>
      <c r="CX35" s="904"/>
      <c r="CY35" s="904"/>
      <c r="CZ35" s="904"/>
      <c r="DA35" s="904"/>
      <c r="DB35" s="904"/>
      <c r="DC35" s="904"/>
      <c r="DD35" s="904"/>
      <c r="DE35" s="904"/>
      <c r="DF35" s="904"/>
      <c r="DG35" s="904"/>
      <c r="DH35" s="904"/>
      <c r="DI35" s="904"/>
      <c r="DJ35" s="904"/>
      <c r="DK35" s="904"/>
      <c r="DL35" s="904"/>
      <c r="DM35" s="904"/>
      <c r="DN35" s="904"/>
      <c r="DO35" s="904"/>
      <c r="DP35" s="904"/>
      <c r="DQ35" s="904"/>
      <c r="DR35" s="904"/>
      <c r="DS35" s="904"/>
      <c r="DT35" s="904"/>
      <c r="DU35" s="904"/>
      <c r="DV35" s="904"/>
      <c r="DW35" s="904"/>
      <c r="DX35" s="904"/>
      <c r="DY35" s="904"/>
      <c r="DZ35" s="904"/>
      <c r="EA35" s="904"/>
      <c r="EB35" s="904"/>
      <c r="EC35" s="904"/>
      <c r="ED35" s="904"/>
      <c r="EE35" s="904"/>
      <c r="EF35" s="904"/>
      <c r="EG35" s="904"/>
      <c r="EH35" s="904"/>
      <c r="EI35" s="904"/>
      <c r="EJ35" s="904"/>
      <c r="EK35" s="904"/>
      <c r="EL35" s="904"/>
      <c r="EM35" s="904"/>
      <c r="EN35" s="904"/>
      <c r="EO35" s="904"/>
      <c r="EP35" s="904"/>
      <c r="EQ35" s="904"/>
      <c r="ER35" s="904"/>
      <c r="ES35" s="904"/>
      <c r="ET35" s="904"/>
      <c r="EU35" s="904"/>
      <c r="EV35" s="904"/>
      <c r="EW35" s="904"/>
      <c r="EX35" s="904"/>
      <c r="EY35" s="904"/>
      <c r="EZ35" s="904"/>
      <c r="FA35" s="904"/>
      <c r="FB35" s="904"/>
      <c r="FC35" s="904"/>
      <c r="FD35" s="904"/>
      <c r="FE35" s="904"/>
      <c r="FF35" s="904"/>
      <c r="FG35" s="904"/>
      <c r="FH35" s="904"/>
      <c r="FI35" s="904"/>
      <c r="FJ35" s="904"/>
      <c r="FK35" s="904"/>
      <c r="FL35" s="904"/>
      <c r="FM35" s="904"/>
      <c r="FN35" s="904"/>
      <c r="FO35" s="904"/>
      <c r="FP35" s="904"/>
      <c r="FQ35" s="904"/>
      <c r="FR35" s="904"/>
      <c r="FS35" s="904"/>
      <c r="FT35" s="904"/>
      <c r="FU35" s="904"/>
      <c r="FV35" s="904"/>
      <c r="FW35" s="904"/>
      <c r="FX35" s="904"/>
      <c r="FY35" s="904"/>
      <c r="FZ35" s="904"/>
      <c r="GA35" s="904"/>
      <c r="GB35" s="904"/>
      <c r="GC35" s="904"/>
      <c r="GD35" s="904"/>
      <c r="GE35" s="904"/>
      <c r="GF35" s="904"/>
      <c r="GG35" s="904"/>
      <c r="GH35" s="904"/>
      <c r="GI35" s="904"/>
      <c r="GJ35" s="904"/>
      <c r="GK35" s="904"/>
      <c r="GL35" s="904"/>
      <c r="GM35" s="904"/>
      <c r="GN35" s="904"/>
      <c r="GO35" s="904"/>
      <c r="GP35" s="904"/>
      <c r="GQ35" s="904"/>
      <c r="GR35" s="904"/>
      <c r="GS35" s="904"/>
      <c r="GT35" s="904"/>
      <c r="GU35" s="904"/>
      <c r="GV35" s="904"/>
      <c r="GW35" s="904"/>
      <c r="GX35" s="904"/>
      <c r="GY35" s="904"/>
      <c r="GZ35" s="904"/>
      <c r="HA35" s="904"/>
      <c r="HB35" s="904"/>
      <c r="HC35" s="904"/>
      <c r="HD35" s="904"/>
      <c r="HE35" s="904"/>
      <c r="HF35" s="904"/>
      <c r="HG35" s="904"/>
      <c r="HH35" s="904"/>
      <c r="HI35" s="904"/>
      <c r="HJ35" s="904"/>
      <c r="HK35" s="904"/>
      <c r="HL35" s="904"/>
      <c r="HM35" s="904"/>
      <c r="HN35" s="904"/>
      <c r="HO35" s="904"/>
      <c r="HP35" s="904"/>
      <c r="HQ35" s="904"/>
      <c r="HR35" s="904"/>
      <c r="HS35" s="904"/>
      <c r="HT35" s="904"/>
      <c r="HU35" s="904"/>
      <c r="HV35" s="904"/>
      <c r="HW35" s="904"/>
      <c r="HX35" s="904"/>
      <c r="HY35" s="904"/>
      <c r="HZ35" s="904"/>
      <c r="IA35" s="904"/>
      <c r="IB35" s="904"/>
      <c r="IC35" s="904"/>
      <c r="ID35" s="904"/>
      <c r="IE35" s="904"/>
      <c r="IF35" s="904"/>
      <c r="IG35" s="904"/>
      <c r="IH35" s="904"/>
      <c r="II35" s="904"/>
      <c r="IJ35" s="904"/>
      <c r="IK35" s="904"/>
      <c r="IL35" s="904"/>
      <c r="IM35" s="904"/>
      <c r="IN35" s="904"/>
      <c r="IO35" s="904"/>
      <c r="IP35" s="904"/>
      <c r="IQ35" s="904"/>
      <c r="IR35" s="904"/>
      <c r="IS35" s="904"/>
      <c r="IT35" s="904"/>
      <c r="IU35" s="904"/>
      <c r="IV35" s="904"/>
      <c r="IW35" s="904"/>
      <c r="IX35" s="904"/>
      <c r="IY35" s="904"/>
      <c r="IZ35" s="904"/>
      <c r="JA35" s="904"/>
      <c r="JB35" s="904"/>
      <c r="JC35" s="904"/>
      <c r="JD35" s="904"/>
      <c r="JE35" s="904"/>
      <c r="JF35" s="904"/>
      <c r="JG35" s="904"/>
      <c r="JH35" s="904"/>
      <c r="JI35" s="904"/>
      <c r="JJ35" s="904"/>
      <c r="JK35" s="904"/>
      <c r="JL35" s="904"/>
      <c r="JM35" s="904"/>
      <c r="JN35" s="904"/>
      <c r="JO35" s="904"/>
      <c r="JP35" s="904"/>
      <c r="JQ35" s="904"/>
      <c r="JR35" s="904"/>
      <c r="JS35" s="904"/>
      <c r="JT35" s="904"/>
      <c r="JU35" s="904"/>
      <c r="JV35" s="904"/>
      <c r="JW35" s="904"/>
      <c r="JX35" s="904"/>
      <c r="JY35" s="904"/>
      <c r="JZ35" s="904"/>
      <c r="KA35" s="904"/>
      <c r="KB35" s="904"/>
      <c r="KC35" s="904"/>
      <c r="KD35" s="904"/>
      <c r="KE35" s="904"/>
      <c r="KF35" s="904"/>
      <c r="KG35" s="904"/>
      <c r="KH35" s="904"/>
      <c r="KI35" s="904"/>
      <c r="KJ35" s="904"/>
      <c r="KK35" s="904"/>
      <c r="KL35" s="904"/>
      <c r="KM35" s="904"/>
      <c r="KN35" s="904"/>
      <c r="KO35" s="904"/>
      <c r="KP35" s="904"/>
      <c r="KQ35" s="904"/>
      <c r="KR35" s="904"/>
    </row>
    <row r="36" spans="1:304" ht="14.5" x14ac:dyDescent="0.35">
      <c r="A36" s="1416" t="s">
        <v>672</v>
      </c>
      <c r="B36" s="687">
        <v>1</v>
      </c>
      <c r="C36" s="687" t="s">
        <v>1677</v>
      </c>
      <c r="D36" s="687" t="s">
        <v>1678</v>
      </c>
      <c r="E36" s="687" t="s">
        <v>1679</v>
      </c>
      <c r="F36" s="687">
        <v>7</v>
      </c>
      <c r="G36" s="688"/>
      <c r="H36" s="463"/>
      <c r="I36" s="463"/>
      <c r="J36" s="463"/>
      <c r="K36" s="1019"/>
      <c r="L36" s="1019" t="s">
        <v>1680</v>
      </c>
      <c r="M36" s="1019" t="s">
        <v>1681</v>
      </c>
      <c r="N36" s="1017" t="s">
        <v>1669</v>
      </c>
      <c r="O36" s="827" t="s">
        <v>1670</v>
      </c>
      <c r="P36" s="50"/>
      <c r="Q36" s="827" t="s">
        <v>1671</v>
      </c>
      <c r="R36" s="50"/>
      <c r="S36" s="827" t="s">
        <v>1682</v>
      </c>
      <c r="T36" s="827" t="s">
        <v>1683</v>
      </c>
      <c r="U36" s="827" t="s">
        <v>1674</v>
      </c>
      <c r="V36" s="827" t="s">
        <v>1684</v>
      </c>
      <c r="W36" s="827" t="s">
        <v>1685</v>
      </c>
      <c r="X36" s="50"/>
      <c r="Y36" s="50"/>
      <c r="Z36" s="801"/>
      <c r="AA36" s="469"/>
      <c r="AB36" s="463"/>
      <c r="AC36" s="463"/>
      <c r="AD36" s="904"/>
      <c r="AE36" s="904"/>
      <c r="AF36" s="904"/>
      <c r="AG36" s="904"/>
      <c r="AH36" s="904"/>
      <c r="AI36" s="904"/>
      <c r="AJ36" s="904"/>
      <c r="AK36" s="904"/>
      <c r="AL36" s="904"/>
      <c r="AM36" s="904"/>
      <c r="AN36" s="904"/>
      <c r="AO36" s="904"/>
      <c r="AP36" s="904"/>
      <c r="AQ36" s="904"/>
      <c r="AR36" s="904"/>
      <c r="AS36" s="904"/>
      <c r="AT36" s="904"/>
      <c r="AU36" s="904"/>
      <c r="AV36" s="904"/>
      <c r="AW36" s="904"/>
      <c r="AX36" s="904"/>
      <c r="AY36" s="904"/>
      <c r="AZ36" s="904"/>
      <c r="BA36" s="904"/>
      <c r="BB36" s="904"/>
      <c r="BC36" s="904"/>
      <c r="BD36" s="904"/>
      <c r="BE36" s="904"/>
      <c r="BF36" s="904"/>
      <c r="BG36" s="904"/>
      <c r="BH36" s="904"/>
      <c r="BI36" s="904"/>
      <c r="BJ36" s="904"/>
      <c r="BK36" s="904"/>
      <c r="BL36" s="904"/>
      <c r="BM36" s="904"/>
      <c r="BN36" s="904"/>
      <c r="BO36" s="904"/>
      <c r="BP36" s="904"/>
      <c r="BQ36" s="904"/>
      <c r="BR36" s="904"/>
      <c r="BS36" s="904"/>
      <c r="BT36" s="904"/>
      <c r="BU36" s="904"/>
      <c r="BV36" s="904"/>
      <c r="BW36" s="904"/>
      <c r="BX36" s="904"/>
      <c r="BY36" s="904"/>
      <c r="BZ36" s="904"/>
      <c r="CA36" s="904"/>
      <c r="CB36" s="904"/>
      <c r="CC36" s="904"/>
      <c r="CD36" s="904"/>
      <c r="CE36" s="904"/>
      <c r="CF36" s="904"/>
      <c r="CG36" s="904"/>
      <c r="CH36" s="904"/>
      <c r="CI36" s="904"/>
      <c r="CJ36" s="904"/>
      <c r="CK36" s="904"/>
      <c r="CL36" s="904"/>
      <c r="CM36" s="904"/>
      <c r="CN36" s="904"/>
      <c r="CO36" s="904"/>
      <c r="CP36" s="904"/>
      <c r="CQ36" s="904"/>
      <c r="CR36" s="904"/>
      <c r="CS36" s="904"/>
      <c r="CT36" s="904"/>
      <c r="CU36" s="904"/>
      <c r="CV36" s="904"/>
      <c r="CW36" s="904"/>
      <c r="CX36" s="904"/>
      <c r="CY36" s="904"/>
      <c r="CZ36" s="904"/>
      <c r="DA36" s="904"/>
      <c r="DB36" s="904"/>
      <c r="DC36" s="904"/>
      <c r="DD36" s="904"/>
      <c r="DE36" s="904"/>
      <c r="DF36" s="904"/>
      <c r="DG36" s="904"/>
      <c r="DH36" s="904"/>
      <c r="DI36" s="904"/>
      <c r="DJ36" s="904"/>
      <c r="DK36" s="904"/>
      <c r="DL36" s="904"/>
      <c r="DM36" s="904"/>
      <c r="DN36" s="904"/>
      <c r="DO36" s="904"/>
      <c r="DP36" s="904"/>
      <c r="DQ36" s="904"/>
      <c r="DR36" s="904"/>
      <c r="DS36" s="904"/>
      <c r="DT36" s="904"/>
      <c r="DU36" s="904"/>
      <c r="DV36" s="904"/>
      <c r="DW36" s="904"/>
      <c r="DX36" s="904"/>
      <c r="DY36" s="904"/>
      <c r="DZ36" s="904"/>
      <c r="EA36" s="904"/>
      <c r="EB36" s="904"/>
      <c r="EC36" s="904"/>
      <c r="ED36" s="904"/>
      <c r="EE36" s="904"/>
      <c r="EF36" s="904"/>
      <c r="EG36" s="904"/>
      <c r="EH36" s="904"/>
      <c r="EI36" s="904"/>
      <c r="EJ36" s="904"/>
      <c r="EK36" s="904"/>
      <c r="EL36" s="904"/>
      <c r="EM36" s="904"/>
      <c r="EN36" s="904"/>
      <c r="EO36" s="904"/>
      <c r="EP36" s="904"/>
      <c r="EQ36" s="904"/>
      <c r="ER36" s="904"/>
      <c r="ES36" s="904"/>
      <c r="ET36" s="904"/>
      <c r="EU36" s="904"/>
      <c r="EV36" s="904"/>
      <c r="EW36" s="904"/>
      <c r="EX36" s="904"/>
      <c r="EY36" s="904"/>
      <c r="EZ36" s="904"/>
      <c r="FA36" s="904"/>
      <c r="FB36" s="904"/>
      <c r="FC36" s="904"/>
      <c r="FD36" s="904"/>
      <c r="FE36" s="904"/>
      <c r="FF36" s="904"/>
      <c r="FG36" s="904"/>
      <c r="FH36" s="904"/>
      <c r="FI36" s="904"/>
      <c r="FJ36" s="904"/>
      <c r="FK36" s="904"/>
      <c r="FL36" s="904"/>
      <c r="FM36" s="904"/>
      <c r="FN36" s="904"/>
      <c r="FO36" s="904"/>
      <c r="FP36" s="904"/>
      <c r="FQ36" s="904"/>
      <c r="FR36" s="904"/>
      <c r="FS36" s="904"/>
      <c r="FT36" s="904"/>
      <c r="FU36" s="904"/>
      <c r="FV36" s="904"/>
      <c r="FW36" s="904"/>
      <c r="FX36" s="904"/>
      <c r="FY36" s="904"/>
      <c r="FZ36" s="904"/>
      <c r="GA36" s="904"/>
      <c r="GB36" s="904"/>
      <c r="GC36" s="904"/>
      <c r="GD36" s="904"/>
      <c r="GE36" s="904"/>
      <c r="GF36" s="904"/>
      <c r="GG36" s="904"/>
      <c r="GH36" s="904"/>
      <c r="GI36" s="904"/>
      <c r="GJ36" s="904"/>
      <c r="GK36" s="904"/>
      <c r="GL36" s="904"/>
      <c r="GM36" s="904"/>
      <c r="GN36" s="904"/>
      <c r="GO36" s="904"/>
      <c r="GP36" s="904"/>
      <c r="GQ36" s="904"/>
      <c r="GR36" s="904"/>
      <c r="GS36" s="904"/>
      <c r="GT36" s="904"/>
      <c r="GU36" s="904"/>
      <c r="GV36" s="904"/>
      <c r="GW36" s="904"/>
      <c r="GX36" s="904"/>
      <c r="GY36" s="904"/>
      <c r="GZ36" s="904"/>
      <c r="HA36" s="904"/>
      <c r="HB36" s="904"/>
      <c r="HC36" s="904"/>
      <c r="HD36" s="904"/>
      <c r="HE36" s="904"/>
      <c r="HF36" s="904"/>
      <c r="HG36" s="904"/>
      <c r="HH36" s="904"/>
      <c r="HI36" s="904"/>
      <c r="HJ36" s="904"/>
      <c r="HK36" s="904"/>
      <c r="HL36" s="904"/>
      <c r="HM36" s="904"/>
      <c r="HN36" s="904"/>
      <c r="HO36" s="904"/>
      <c r="HP36" s="904"/>
      <c r="HQ36" s="904"/>
      <c r="HR36" s="904"/>
      <c r="HS36" s="904"/>
      <c r="HT36" s="904"/>
      <c r="HU36" s="904"/>
      <c r="HV36" s="904"/>
      <c r="HW36" s="904"/>
      <c r="HX36" s="904"/>
      <c r="HY36" s="904"/>
      <c r="HZ36" s="904"/>
      <c r="IA36" s="904"/>
      <c r="IB36" s="904"/>
      <c r="IC36" s="904"/>
      <c r="ID36" s="904"/>
      <c r="IE36" s="904"/>
      <c r="IF36" s="904"/>
      <c r="IG36" s="904"/>
      <c r="IH36" s="904"/>
      <c r="II36" s="904"/>
      <c r="IJ36" s="904"/>
      <c r="IK36" s="904"/>
      <c r="IL36" s="904"/>
      <c r="IM36" s="904"/>
      <c r="IN36" s="904"/>
      <c r="IO36" s="904"/>
      <c r="IP36" s="904"/>
      <c r="IQ36" s="904"/>
      <c r="IR36" s="904"/>
      <c r="IS36" s="904"/>
      <c r="IT36" s="904"/>
      <c r="IU36" s="904"/>
      <c r="IV36" s="904"/>
      <c r="IW36" s="904"/>
      <c r="IX36" s="904"/>
      <c r="IY36" s="904"/>
      <c r="IZ36" s="904"/>
      <c r="JA36" s="904"/>
      <c r="JB36" s="904"/>
      <c r="JC36" s="904"/>
      <c r="JD36" s="904"/>
      <c r="JE36" s="904"/>
      <c r="JF36" s="904"/>
      <c r="JG36" s="904"/>
      <c r="JH36" s="904"/>
      <c r="JI36" s="904"/>
      <c r="JJ36" s="904"/>
      <c r="JK36" s="904"/>
      <c r="JL36" s="904"/>
      <c r="JM36" s="904"/>
      <c r="JN36" s="904"/>
      <c r="JO36" s="904"/>
      <c r="JP36" s="904"/>
      <c r="JQ36" s="904"/>
      <c r="JR36" s="904"/>
      <c r="JS36" s="904"/>
      <c r="JT36" s="904"/>
      <c r="JU36" s="904"/>
      <c r="JV36" s="904"/>
      <c r="JW36" s="904"/>
      <c r="JX36" s="904"/>
      <c r="JY36" s="904"/>
      <c r="JZ36" s="904"/>
      <c r="KA36" s="904"/>
      <c r="KB36" s="904"/>
      <c r="KC36" s="904"/>
      <c r="KD36" s="904"/>
      <c r="KE36" s="904"/>
      <c r="KF36" s="904"/>
      <c r="KG36" s="904"/>
      <c r="KH36" s="904"/>
      <c r="KI36" s="904"/>
      <c r="KJ36" s="904"/>
      <c r="KK36" s="904"/>
      <c r="KL36" s="904"/>
      <c r="KM36" s="904"/>
      <c r="KN36" s="904"/>
      <c r="KO36" s="904"/>
      <c r="KP36" s="904"/>
      <c r="KQ36" s="904"/>
      <c r="KR36" s="904"/>
    </row>
    <row r="37" spans="1:304" ht="14.5" x14ac:dyDescent="0.35">
      <c r="A37" s="1106" t="s">
        <v>375</v>
      </c>
      <c r="B37" s="687">
        <v>7</v>
      </c>
      <c r="C37" s="687" t="s">
        <v>1686</v>
      </c>
      <c r="D37" s="687" t="s">
        <v>1687</v>
      </c>
      <c r="E37" s="687">
        <v>114466970</v>
      </c>
      <c r="F37" s="687">
        <v>7</v>
      </c>
      <c r="G37" s="688" t="s">
        <v>1688</v>
      </c>
      <c r="H37" s="463"/>
      <c r="I37" s="463"/>
      <c r="J37" s="1108" t="s">
        <v>1666</v>
      </c>
      <c r="K37" s="1019" t="s">
        <v>1667</v>
      </c>
      <c r="L37" s="1019"/>
      <c r="M37" s="1019" t="s">
        <v>1689</v>
      </c>
      <c r="N37" s="1017" t="s">
        <v>1669</v>
      </c>
      <c r="O37" s="827" t="s">
        <v>1670</v>
      </c>
      <c r="P37" s="50"/>
      <c r="Q37" s="827" t="s">
        <v>1671</v>
      </c>
      <c r="R37" s="827" t="s">
        <v>878</v>
      </c>
      <c r="S37" s="827" t="s">
        <v>1682</v>
      </c>
      <c r="T37" s="827" t="s">
        <v>1683</v>
      </c>
      <c r="U37" s="827" t="s">
        <v>1674</v>
      </c>
      <c r="V37" s="827" t="s">
        <v>1684</v>
      </c>
      <c r="W37" s="827" t="s">
        <v>1690</v>
      </c>
      <c r="X37" s="50"/>
      <c r="Y37" s="50"/>
      <c r="Z37" s="801"/>
      <c r="AA37" s="469"/>
      <c r="AB37" s="463"/>
      <c r="AC37" s="463"/>
      <c r="AD37" s="904"/>
      <c r="AE37" s="904"/>
      <c r="AF37" s="904"/>
      <c r="AG37" s="904"/>
      <c r="AH37" s="904"/>
      <c r="AI37" s="904"/>
      <c r="AJ37" s="904"/>
      <c r="AK37" s="904"/>
      <c r="AL37" s="904"/>
      <c r="AM37" s="904"/>
      <c r="AN37" s="904"/>
      <c r="AO37" s="904"/>
      <c r="AP37" s="904"/>
      <c r="AQ37" s="904"/>
      <c r="AR37" s="904"/>
      <c r="AS37" s="904"/>
      <c r="AT37" s="904"/>
      <c r="AU37" s="904"/>
      <c r="AV37" s="904"/>
      <c r="AW37" s="904"/>
      <c r="AX37" s="904"/>
      <c r="AY37" s="904"/>
      <c r="AZ37" s="904"/>
      <c r="BA37" s="904"/>
      <c r="BB37" s="904"/>
      <c r="BC37" s="904"/>
      <c r="BD37" s="904"/>
      <c r="BE37" s="904"/>
      <c r="BF37" s="904"/>
      <c r="BG37" s="904"/>
      <c r="BH37" s="904"/>
      <c r="BI37" s="904"/>
      <c r="BJ37" s="904"/>
      <c r="BK37" s="904"/>
      <c r="BL37" s="904"/>
      <c r="BM37" s="904"/>
      <c r="BN37" s="904"/>
      <c r="BO37" s="904"/>
      <c r="BP37" s="904"/>
      <c r="BQ37" s="904"/>
      <c r="BR37" s="904"/>
      <c r="BS37" s="904"/>
      <c r="BT37" s="904"/>
      <c r="BU37" s="904"/>
      <c r="BV37" s="904"/>
      <c r="BW37" s="904"/>
      <c r="BX37" s="904"/>
      <c r="BY37" s="904"/>
      <c r="BZ37" s="904"/>
      <c r="CA37" s="904"/>
      <c r="CB37" s="904"/>
      <c r="CC37" s="904"/>
      <c r="CD37" s="904"/>
      <c r="CE37" s="904"/>
      <c r="CF37" s="904"/>
      <c r="CG37" s="904"/>
      <c r="CH37" s="904"/>
      <c r="CI37" s="904"/>
      <c r="CJ37" s="904"/>
      <c r="CK37" s="904"/>
      <c r="CL37" s="904"/>
      <c r="CM37" s="904"/>
      <c r="CN37" s="904"/>
      <c r="CO37" s="904"/>
      <c r="CP37" s="904"/>
      <c r="CQ37" s="904"/>
      <c r="CR37" s="904"/>
      <c r="CS37" s="904"/>
      <c r="CT37" s="904"/>
      <c r="CU37" s="904"/>
      <c r="CV37" s="904"/>
      <c r="CW37" s="904"/>
      <c r="CX37" s="904"/>
      <c r="CY37" s="904"/>
      <c r="CZ37" s="904"/>
      <c r="DA37" s="904"/>
      <c r="DB37" s="904"/>
      <c r="DC37" s="904"/>
      <c r="DD37" s="904"/>
      <c r="DE37" s="904"/>
      <c r="DF37" s="904"/>
      <c r="DG37" s="904"/>
      <c r="DH37" s="904"/>
      <c r="DI37" s="904"/>
      <c r="DJ37" s="904"/>
      <c r="DK37" s="904"/>
      <c r="DL37" s="904"/>
      <c r="DM37" s="904"/>
      <c r="DN37" s="904"/>
      <c r="DO37" s="904"/>
      <c r="DP37" s="904"/>
      <c r="DQ37" s="904"/>
      <c r="DR37" s="904"/>
      <c r="DS37" s="904"/>
      <c r="DT37" s="904"/>
      <c r="DU37" s="904"/>
      <c r="DV37" s="904"/>
      <c r="DW37" s="904"/>
      <c r="DX37" s="904"/>
      <c r="DY37" s="904"/>
      <c r="DZ37" s="904"/>
      <c r="EA37" s="904"/>
      <c r="EB37" s="904"/>
      <c r="EC37" s="904"/>
      <c r="ED37" s="904"/>
      <c r="EE37" s="904"/>
      <c r="EF37" s="904"/>
      <c r="EG37" s="904"/>
      <c r="EH37" s="904"/>
      <c r="EI37" s="904"/>
      <c r="EJ37" s="904"/>
      <c r="EK37" s="904"/>
      <c r="EL37" s="904"/>
      <c r="EM37" s="904"/>
      <c r="EN37" s="904"/>
      <c r="EO37" s="904"/>
      <c r="EP37" s="904"/>
      <c r="EQ37" s="904"/>
      <c r="ER37" s="904"/>
      <c r="ES37" s="904"/>
      <c r="ET37" s="904"/>
      <c r="EU37" s="904"/>
      <c r="EV37" s="904"/>
      <c r="EW37" s="904"/>
      <c r="EX37" s="904"/>
      <c r="EY37" s="904"/>
      <c r="EZ37" s="904"/>
      <c r="FA37" s="904"/>
      <c r="FB37" s="904"/>
      <c r="FC37" s="904"/>
      <c r="FD37" s="904"/>
      <c r="FE37" s="904"/>
      <c r="FF37" s="904"/>
      <c r="FG37" s="904"/>
      <c r="FH37" s="904"/>
      <c r="FI37" s="904"/>
      <c r="FJ37" s="904"/>
      <c r="FK37" s="904"/>
      <c r="FL37" s="904"/>
      <c r="FM37" s="904"/>
      <c r="FN37" s="904"/>
      <c r="FO37" s="904"/>
      <c r="FP37" s="904"/>
      <c r="FQ37" s="904"/>
      <c r="FR37" s="904"/>
      <c r="FS37" s="904"/>
      <c r="FT37" s="904"/>
      <c r="FU37" s="904"/>
      <c r="FV37" s="904"/>
      <c r="FW37" s="904"/>
      <c r="FX37" s="904"/>
      <c r="FY37" s="904"/>
      <c r="FZ37" s="904"/>
      <c r="GA37" s="904"/>
      <c r="GB37" s="904"/>
      <c r="GC37" s="904"/>
      <c r="GD37" s="904"/>
      <c r="GE37" s="904"/>
      <c r="GF37" s="904"/>
      <c r="GG37" s="904"/>
      <c r="GH37" s="904"/>
      <c r="GI37" s="904"/>
      <c r="GJ37" s="904"/>
      <c r="GK37" s="904"/>
      <c r="GL37" s="904"/>
      <c r="GM37" s="904"/>
      <c r="GN37" s="904"/>
      <c r="GO37" s="904"/>
      <c r="GP37" s="904"/>
      <c r="GQ37" s="904"/>
      <c r="GR37" s="904"/>
      <c r="GS37" s="904"/>
      <c r="GT37" s="904"/>
      <c r="GU37" s="904"/>
      <c r="GV37" s="904"/>
      <c r="GW37" s="904"/>
      <c r="GX37" s="904"/>
      <c r="GY37" s="904"/>
      <c r="GZ37" s="904"/>
      <c r="HA37" s="904"/>
      <c r="HB37" s="904"/>
      <c r="HC37" s="904"/>
      <c r="HD37" s="904"/>
      <c r="HE37" s="904"/>
      <c r="HF37" s="904"/>
      <c r="HG37" s="904"/>
      <c r="HH37" s="904"/>
      <c r="HI37" s="904"/>
      <c r="HJ37" s="904"/>
      <c r="HK37" s="904"/>
      <c r="HL37" s="904"/>
      <c r="HM37" s="904"/>
      <c r="HN37" s="904"/>
      <c r="HO37" s="904"/>
      <c r="HP37" s="904"/>
      <c r="HQ37" s="904"/>
      <c r="HR37" s="904"/>
      <c r="HS37" s="904"/>
      <c r="HT37" s="904"/>
      <c r="HU37" s="904"/>
      <c r="HV37" s="904"/>
      <c r="HW37" s="904"/>
      <c r="HX37" s="904"/>
      <c r="HY37" s="904"/>
      <c r="HZ37" s="904"/>
      <c r="IA37" s="904"/>
      <c r="IB37" s="904"/>
      <c r="IC37" s="904"/>
      <c r="ID37" s="904"/>
      <c r="IE37" s="904"/>
      <c r="IF37" s="904"/>
      <c r="IG37" s="904"/>
      <c r="IH37" s="904"/>
      <c r="II37" s="904"/>
      <c r="IJ37" s="904"/>
      <c r="IK37" s="904"/>
      <c r="IL37" s="904"/>
      <c r="IM37" s="904"/>
      <c r="IN37" s="904"/>
      <c r="IO37" s="904"/>
      <c r="IP37" s="904"/>
      <c r="IQ37" s="904"/>
      <c r="IR37" s="904"/>
      <c r="IS37" s="904"/>
      <c r="IT37" s="904"/>
      <c r="IU37" s="904"/>
      <c r="IV37" s="904"/>
      <c r="IW37" s="904"/>
      <c r="IX37" s="904"/>
      <c r="IY37" s="904"/>
      <c r="IZ37" s="904"/>
      <c r="JA37" s="904"/>
      <c r="JB37" s="904"/>
      <c r="JC37" s="904"/>
      <c r="JD37" s="904"/>
      <c r="JE37" s="904"/>
      <c r="JF37" s="904"/>
      <c r="JG37" s="904"/>
      <c r="JH37" s="904"/>
      <c r="JI37" s="904"/>
      <c r="JJ37" s="904"/>
      <c r="JK37" s="904"/>
      <c r="JL37" s="904"/>
      <c r="JM37" s="904"/>
      <c r="JN37" s="904"/>
      <c r="JO37" s="904"/>
      <c r="JP37" s="904"/>
      <c r="JQ37" s="904"/>
      <c r="JR37" s="904"/>
      <c r="JS37" s="904"/>
      <c r="JT37" s="904"/>
      <c r="JU37" s="904"/>
      <c r="JV37" s="904"/>
      <c r="JW37" s="904"/>
      <c r="JX37" s="904"/>
      <c r="JY37" s="904"/>
      <c r="JZ37" s="904"/>
      <c r="KA37" s="904"/>
      <c r="KB37" s="904"/>
      <c r="KC37" s="904"/>
      <c r="KD37" s="904"/>
      <c r="KE37" s="904"/>
      <c r="KF37" s="904"/>
      <c r="KG37" s="904"/>
      <c r="KH37" s="904"/>
      <c r="KI37" s="904"/>
      <c r="KJ37" s="904"/>
      <c r="KK37" s="904"/>
      <c r="KL37" s="904"/>
      <c r="KM37" s="904"/>
      <c r="KN37" s="904"/>
      <c r="KO37" s="904"/>
      <c r="KP37" s="904"/>
      <c r="KQ37" s="904"/>
      <c r="KR37" s="904"/>
    </row>
    <row r="38" spans="1:304" ht="14.5" x14ac:dyDescent="0.35">
      <c r="A38" s="1107" t="s">
        <v>391</v>
      </c>
      <c r="B38" s="41">
        <v>7</v>
      </c>
      <c r="C38" s="41" t="s">
        <v>1644</v>
      </c>
      <c r="D38" s="41" t="s">
        <v>1691</v>
      </c>
      <c r="E38" s="41" t="s">
        <v>1692</v>
      </c>
      <c r="F38" s="41">
        <v>7</v>
      </c>
      <c r="G38" s="186" t="s">
        <v>1693</v>
      </c>
      <c r="H38" s="488"/>
      <c r="I38" s="463"/>
      <c r="J38" s="521"/>
      <c r="K38" s="1019" t="s">
        <v>1667</v>
      </c>
      <c r="L38" s="1019" t="s">
        <v>594</v>
      </c>
      <c r="M38" s="1019" t="s">
        <v>594</v>
      </c>
      <c r="N38" s="1017" t="s">
        <v>1669</v>
      </c>
      <c r="O38" s="827" t="s">
        <v>1670</v>
      </c>
      <c r="P38" s="827" t="s">
        <v>1530</v>
      </c>
      <c r="Q38" s="827" t="s">
        <v>1671</v>
      </c>
      <c r="R38" s="827" t="s">
        <v>878</v>
      </c>
      <c r="S38" s="827" t="s">
        <v>1682</v>
      </c>
      <c r="T38" s="827" t="s">
        <v>1683</v>
      </c>
      <c r="U38" s="827" t="s">
        <v>1674</v>
      </c>
      <c r="V38" s="827" t="s">
        <v>1684</v>
      </c>
      <c r="W38" s="827" t="s">
        <v>1690</v>
      </c>
      <c r="X38" s="50"/>
      <c r="Y38" s="801"/>
      <c r="Z38" s="801"/>
      <c r="AA38" s="469"/>
      <c r="AB38" s="463"/>
      <c r="AC38" s="463"/>
      <c r="AD38" s="904"/>
      <c r="AE38" s="904"/>
      <c r="AF38" s="904"/>
      <c r="AG38" s="904"/>
      <c r="AH38" s="904"/>
      <c r="AI38" s="904"/>
      <c r="AJ38" s="904"/>
      <c r="AK38" s="904"/>
      <c r="AL38" s="904"/>
      <c r="AM38" s="904"/>
      <c r="AN38" s="904"/>
      <c r="AO38" s="904"/>
      <c r="AP38" s="904"/>
      <c r="AQ38" s="904"/>
      <c r="AR38" s="904"/>
      <c r="AS38" s="904"/>
      <c r="AT38" s="904"/>
      <c r="AU38" s="904"/>
      <c r="AV38" s="904"/>
      <c r="AW38" s="904"/>
      <c r="AX38" s="904"/>
      <c r="AY38" s="904"/>
      <c r="AZ38" s="904"/>
      <c r="BA38" s="904"/>
      <c r="BB38" s="904"/>
      <c r="BC38" s="904"/>
      <c r="BD38" s="904"/>
      <c r="BE38" s="904"/>
      <c r="BF38" s="904"/>
      <c r="BG38" s="904"/>
      <c r="BH38" s="904"/>
      <c r="BI38" s="904"/>
      <c r="BJ38" s="904"/>
      <c r="BK38" s="904"/>
      <c r="BL38" s="904"/>
      <c r="BM38" s="904"/>
      <c r="BN38" s="904"/>
      <c r="BO38" s="904"/>
      <c r="BP38" s="904"/>
      <c r="BQ38" s="904"/>
      <c r="BR38" s="904"/>
      <c r="BS38" s="904"/>
      <c r="BT38" s="904"/>
      <c r="BU38" s="904"/>
      <c r="BV38" s="904"/>
      <c r="BW38" s="904"/>
      <c r="BX38" s="904"/>
      <c r="BY38" s="904"/>
      <c r="BZ38" s="904"/>
      <c r="CA38" s="904"/>
      <c r="CB38" s="904"/>
      <c r="CC38" s="904"/>
      <c r="CD38" s="904"/>
      <c r="CE38" s="904"/>
      <c r="CF38" s="904"/>
      <c r="CG38" s="904"/>
      <c r="CH38" s="904"/>
      <c r="CI38" s="904"/>
      <c r="CJ38" s="904"/>
      <c r="CK38" s="904"/>
      <c r="CL38" s="904"/>
      <c r="CM38" s="904"/>
      <c r="CN38" s="904"/>
      <c r="CO38" s="904"/>
      <c r="CP38" s="904"/>
      <c r="CQ38" s="904"/>
      <c r="CR38" s="904"/>
      <c r="CS38" s="904"/>
      <c r="CT38" s="904"/>
      <c r="CU38" s="904"/>
      <c r="CV38" s="904"/>
      <c r="CW38" s="904"/>
      <c r="CX38" s="904"/>
      <c r="CY38" s="904"/>
      <c r="CZ38" s="904"/>
      <c r="DA38" s="904"/>
      <c r="DB38" s="904"/>
      <c r="DC38" s="904"/>
      <c r="DD38" s="904"/>
      <c r="DE38" s="904"/>
      <c r="DF38" s="904"/>
      <c r="DG38" s="904"/>
      <c r="DH38" s="904"/>
      <c r="DI38" s="904"/>
      <c r="DJ38" s="904"/>
      <c r="DK38" s="904"/>
      <c r="DL38" s="904"/>
      <c r="DM38" s="904"/>
      <c r="DN38" s="904"/>
      <c r="DO38" s="904"/>
      <c r="DP38" s="904"/>
      <c r="DQ38" s="904"/>
      <c r="DR38" s="904"/>
      <c r="DS38" s="904"/>
      <c r="DT38" s="904"/>
      <c r="DU38" s="904"/>
      <c r="DV38" s="904"/>
      <c r="DW38" s="904"/>
      <c r="DX38" s="904"/>
      <c r="DY38" s="904"/>
      <c r="DZ38" s="904"/>
      <c r="EA38" s="904"/>
      <c r="EB38" s="904"/>
      <c r="EC38" s="904"/>
      <c r="ED38" s="904"/>
      <c r="EE38" s="904"/>
      <c r="EF38" s="904"/>
      <c r="EG38" s="904"/>
      <c r="EH38" s="904"/>
      <c r="EI38" s="904"/>
      <c r="EJ38" s="904"/>
      <c r="EK38" s="904"/>
      <c r="EL38" s="904"/>
      <c r="EM38" s="904"/>
      <c r="EN38" s="904"/>
      <c r="EO38" s="904"/>
      <c r="EP38" s="904"/>
      <c r="EQ38" s="904"/>
      <c r="ER38" s="904"/>
      <c r="ES38" s="904"/>
      <c r="ET38" s="904"/>
      <c r="EU38" s="904"/>
      <c r="EV38" s="904"/>
      <c r="EW38" s="904"/>
      <c r="EX38" s="904"/>
      <c r="EY38" s="904"/>
      <c r="EZ38" s="904"/>
      <c r="FA38" s="904"/>
      <c r="FB38" s="904"/>
      <c r="FC38" s="904"/>
      <c r="FD38" s="904"/>
      <c r="FE38" s="904"/>
      <c r="FF38" s="904"/>
      <c r="FG38" s="904"/>
      <c r="FH38" s="904"/>
      <c r="FI38" s="904"/>
      <c r="FJ38" s="904"/>
      <c r="FK38" s="904"/>
      <c r="FL38" s="904"/>
      <c r="FM38" s="904"/>
      <c r="FN38" s="904"/>
      <c r="FO38" s="904"/>
      <c r="FP38" s="904"/>
      <c r="FQ38" s="904"/>
      <c r="FR38" s="904"/>
      <c r="FS38" s="904"/>
      <c r="FT38" s="904"/>
      <c r="FU38" s="904"/>
      <c r="FV38" s="904"/>
      <c r="FW38" s="904"/>
      <c r="FX38" s="904"/>
      <c r="FY38" s="904"/>
      <c r="FZ38" s="904"/>
      <c r="GA38" s="904"/>
      <c r="GB38" s="904"/>
      <c r="GC38" s="904"/>
      <c r="GD38" s="904"/>
      <c r="GE38" s="904"/>
      <c r="GF38" s="904"/>
      <c r="GG38" s="904"/>
      <c r="GH38" s="904"/>
      <c r="GI38" s="904"/>
      <c r="GJ38" s="904"/>
      <c r="GK38" s="904"/>
      <c r="GL38" s="904"/>
      <c r="GM38" s="904"/>
      <c r="GN38" s="904"/>
      <c r="GO38" s="904"/>
      <c r="GP38" s="904"/>
      <c r="GQ38" s="904"/>
      <c r="GR38" s="904"/>
      <c r="GS38" s="904"/>
      <c r="GT38" s="904"/>
      <c r="GU38" s="904"/>
      <c r="GV38" s="904"/>
      <c r="GW38" s="904"/>
      <c r="GX38" s="904"/>
      <c r="GY38" s="904"/>
      <c r="GZ38" s="904"/>
      <c r="HA38" s="904"/>
      <c r="HB38" s="904"/>
      <c r="HC38" s="904"/>
      <c r="HD38" s="904"/>
      <c r="HE38" s="904"/>
      <c r="HF38" s="904"/>
      <c r="HG38" s="904"/>
      <c r="HH38" s="904"/>
      <c r="HI38" s="904"/>
      <c r="HJ38" s="904"/>
      <c r="HK38" s="904"/>
      <c r="HL38" s="904"/>
      <c r="HM38" s="904"/>
      <c r="HN38" s="904"/>
      <c r="HO38" s="904"/>
      <c r="HP38" s="904"/>
      <c r="HQ38" s="904"/>
      <c r="HR38" s="904"/>
      <c r="HS38" s="904"/>
      <c r="HT38" s="904"/>
      <c r="HU38" s="904"/>
      <c r="HV38" s="904"/>
      <c r="HW38" s="904"/>
      <c r="HX38" s="904"/>
      <c r="HY38" s="904"/>
      <c r="HZ38" s="904"/>
      <c r="IA38" s="904"/>
      <c r="IB38" s="904"/>
      <c r="IC38" s="904"/>
      <c r="ID38" s="904"/>
      <c r="IE38" s="904"/>
      <c r="IF38" s="904"/>
      <c r="IG38" s="904"/>
      <c r="IH38" s="904"/>
      <c r="II38" s="904"/>
      <c r="IJ38" s="904"/>
      <c r="IK38" s="904"/>
      <c r="IL38" s="904"/>
      <c r="IM38" s="904"/>
      <c r="IN38" s="904"/>
      <c r="IO38" s="904"/>
      <c r="IP38" s="904"/>
      <c r="IQ38" s="904"/>
      <c r="IR38" s="904"/>
      <c r="IS38" s="904"/>
      <c r="IT38" s="904"/>
      <c r="IU38" s="904"/>
      <c r="IV38" s="904"/>
      <c r="IW38" s="904"/>
      <c r="IX38" s="904"/>
      <c r="IY38" s="904"/>
      <c r="IZ38" s="904"/>
      <c r="JA38" s="904"/>
      <c r="JB38" s="904"/>
      <c r="JC38" s="904"/>
      <c r="JD38" s="904"/>
      <c r="JE38" s="904"/>
      <c r="JF38" s="904"/>
      <c r="JG38" s="904"/>
      <c r="JH38" s="904"/>
      <c r="JI38" s="904"/>
      <c r="JJ38" s="904"/>
      <c r="JK38" s="904"/>
      <c r="JL38" s="904"/>
      <c r="JM38" s="904"/>
      <c r="JN38" s="904"/>
      <c r="JO38" s="904"/>
      <c r="JP38" s="904"/>
      <c r="JQ38" s="904"/>
      <c r="JR38" s="904"/>
      <c r="JS38" s="904"/>
      <c r="JT38" s="904"/>
      <c r="JU38" s="904"/>
      <c r="JV38" s="904"/>
      <c r="JW38" s="904"/>
      <c r="JX38" s="904"/>
      <c r="JY38" s="904"/>
      <c r="JZ38" s="904"/>
      <c r="KA38" s="904"/>
      <c r="KB38" s="904"/>
      <c r="KC38" s="904"/>
      <c r="KD38" s="904"/>
      <c r="KE38" s="904"/>
      <c r="KF38" s="904"/>
      <c r="KG38" s="904"/>
      <c r="KH38" s="904"/>
      <c r="KI38" s="904"/>
      <c r="KJ38" s="904"/>
      <c r="KK38" s="904"/>
      <c r="KL38" s="904"/>
      <c r="KM38" s="904"/>
      <c r="KN38" s="904"/>
      <c r="KO38" s="904"/>
      <c r="KP38" s="904"/>
      <c r="KQ38" s="904"/>
      <c r="KR38" s="904"/>
    </row>
    <row r="39" spans="1:304" ht="14.5" x14ac:dyDescent="0.35">
      <c r="A39" s="1105" t="s">
        <v>423</v>
      </c>
      <c r="B39" s="685" t="s">
        <v>1649</v>
      </c>
      <c r="C39" s="685" t="s">
        <v>1694</v>
      </c>
      <c r="D39" s="685" t="s">
        <v>1695</v>
      </c>
      <c r="E39" s="685" t="s">
        <v>279</v>
      </c>
      <c r="F39" s="685">
        <v>7</v>
      </c>
      <c r="G39" s="686" t="s">
        <v>1696</v>
      </c>
      <c r="H39" s="485"/>
      <c r="I39" s="465"/>
      <c r="J39" s="545"/>
      <c r="K39" s="545"/>
      <c r="L39" s="1263" t="s">
        <v>1697</v>
      </c>
      <c r="M39" s="1263"/>
      <c r="N39" s="1414" t="s">
        <v>1669</v>
      </c>
      <c r="O39" s="827" t="s">
        <v>1670</v>
      </c>
      <c r="P39" s="827" t="s">
        <v>1530</v>
      </c>
      <c r="Q39" s="827" t="s">
        <v>1671</v>
      </c>
      <c r="R39" s="827" t="s">
        <v>878</v>
      </c>
      <c r="S39" s="827" t="s">
        <v>1682</v>
      </c>
      <c r="T39" s="827" t="s">
        <v>1683</v>
      </c>
      <c r="U39" s="827" t="s">
        <v>1674</v>
      </c>
      <c r="V39" s="827" t="s">
        <v>1684</v>
      </c>
      <c r="W39" s="827" t="s">
        <v>1690</v>
      </c>
      <c r="X39" s="50"/>
      <c r="Y39" s="801"/>
      <c r="Z39" s="801"/>
      <c r="AA39" s="1415"/>
      <c r="AB39" s="465"/>
      <c r="AC39" s="465"/>
      <c r="AD39" s="904"/>
      <c r="AE39" s="904"/>
      <c r="AF39" s="904"/>
      <c r="AG39" s="904"/>
      <c r="AH39" s="904"/>
      <c r="AI39" s="904"/>
      <c r="AJ39" s="904"/>
      <c r="AK39" s="904"/>
      <c r="AL39" s="904"/>
      <c r="AM39" s="904"/>
      <c r="AN39" s="904"/>
      <c r="AO39" s="904"/>
      <c r="AP39" s="904"/>
      <c r="AQ39" s="904"/>
      <c r="AR39" s="904"/>
      <c r="AS39" s="904"/>
      <c r="AT39" s="904"/>
      <c r="AU39" s="904"/>
      <c r="AV39" s="904"/>
      <c r="AW39" s="904"/>
      <c r="AX39" s="904"/>
      <c r="AY39" s="904"/>
      <c r="AZ39" s="904"/>
      <c r="BA39" s="904"/>
      <c r="BB39" s="904"/>
      <c r="BC39" s="904"/>
      <c r="BD39" s="904"/>
      <c r="BE39" s="904"/>
      <c r="BF39" s="904"/>
      <c r="BG39" s="904"/>
      <c r="BH39" s="904"/>
      <c r="BI39" s="904"/>
      <c r="BJ39" s="904"/>
      <c r="BK39" s="904"/>
      <c r="BL39" s="904"/>
      <c r="BM39" s="904"/>
      <c r="BN39" s="904"/>
      <c r="BO39" s="904"/>
      <c r="BP39" s="904"/>
      <c r="BQ39" s="904"/>
      <c r="BR39" s="904"/>
      <c r="BS39" s="904"/>
      <c r="BT39" s="904"/>
      <c r="BU39" s="904"/>
      <c r="BV39" s="904"/>
      <c r="BW39" s="904"/>
      <c r="BX39" s="904"/>
      <c r="BY39" s="904"/>
      <c r="BZ39" s="904"/>
      <c r="CA39" s="904"/>
      <c r="CB39" s="904"/>
      <c r="CC39" s="904"/>
      <c r="CD39" s="904"/>
      <c r="CE39" s="904"/>
      <c r="CF39" s="904"/>
      <c r="CG39" s="904"/>
      <c r="CH39" s="904"/>
      <c r="CI39" s="904"/>
      <c r="CJ39" s="904"/>
      <c r="CK39" s="904"/>
      <c r="CL39" s="904"/>
      <c r="CM39" s="904"/>
      <c r="CN39" s="904"/>
      <c r="CO39" s="904"/>
      <c r="CP39" s="904"/>
      <c r="CQ39" s="904"/>
      <c r="CR39" s="904"/>
      <c r="CS39" s="904"/>
      <c r="CT39" s="904"/>
      <c r="CU39" s="904"/>
      <c r="CV39" s="904"/>
      <c r="CW39" s="904"/>
      <c r="CX39" s="904"/>
      <c r="CY39" s="904"/>
      <c r="CZ39" s="904"/>
      <c r="DA39" s="904"/>
      <c r="DB39" s="904"/>
      <c r="DC39" s="904"/>
      <c r="DD39" s="904"/>
      <c r="DE39" s="904"/>
      <c r="DF39" s="904"/>
      <c r="DG39" s="904"/>
      <c r="DH39" s="904"/>
      <c r="DI39" s="904"/>
      <c r="DJ39" s="904"/>
      <c r="DK39" s="904"/>
      <c r="DL39" s="904"/>
      <c r="DM39" s="904"/>
      <c r="DN39" s="904"/>
      <c r="DO39" s="904"/>
      <c r="DP39" s="904"/>
      <c r="DQ39" s="904"/>
      <c r="DR39" s="904"/>
      <c r="DS39" s="904"/>
      <c r="DT39" s="904"/>
      <c r="DU39" s="904"/>
      <c r="DV39" s="904"/>
      <c r="DW39" s="904"/>
      <c r="DX39" s="904"/>
      <c r="DY39" s="904"/>
      <c r="DZ39" s="904"/>
      <c r="EA39" s="904"/>
      <c r="EB39" s="904"/>
      <c r="EC39" s="904"/>
      <c r="ED39" s="904"/>
      <c r="EE39" s="904"/>
      <c r="EF39" s="904"/>
      <c r="EG39" s="904"/>
      <c r="EH39" s="904"/>
      <c r="EI39" s="904"/>
      <c r="EJ39" s="904"/>
      <c r="EK39" s="904"/>
      <c r="EL39" s="904"/>
      <c r="EM39" s="904"/>
      <c r="EN39" s="904"/>
      <c r="EO39" s="904"/>
      <c r="EP39" s="904"/>
      <c r="EQ39" s="904"/>
      <c r="ER39" s="904"/>
      <c r="ES39" s="904"/>
      <c r="ET39" s="904"/>
      <c r="EU39" s="904"/>
      <c r="EV39" s="904"/>
      <c r="EW39" s="904"/>
      <c r="EX39" s="904"/>
      <c r="EY39" s="904"/>
      <c r="EZ39" s="904"/>
      <c r="FA39" s="904"/>
      <c r="FB39" s="904"/>
      <c r="FC39" s="904"/>
      <c r="FD39" s="904"/>
      <c r="FE39" s="904"/>
      <c r="FF39" s="904"/>
      <c r="FG39" s="904"/>
      <c r="FH39" s="904"/>
      <c r="FI39" s="904"/>
      <c r="FJ39" s="904"/>
      <c r="FK39" s="904"/>
      <c r="FL39" s="904"/>
      <c r="FM39" s="904"/>
      <c r="FN39" s="904"/>
      <c r="FO39" s="904"/>
      <c r="FP39" s="904"/>
      <c r="FQ39" s="904"/>
      <c r="FR39" s="904"/>
      <c r="FS39" s="904"/>
      <c r="FT39" s="904"/>
      <c r="FU39" s="904"/>
      <c r="FV39" s="904"/>
      <c r="FW39" s="904"/>
      <c r="FX39" s="904"/>
      <c r="FY39" s="904"/>
      <c r="FZ39" s="904"/>
      <c r="GA39" s="904"/>
      <c r="GB39" s="904"/>
      <c r="GC39" s="904"/>
      <c r="GD39" s="904"/>
      <c r="GE39" s="904"/>
      <c r="GF39" s="904"/>
      <c r="GG39" s="904"/>
      <c r="GH39" s="904"/>
      <c r="GI39" s="904"/>
      <c r="GJ39" s="904"/>
      <c r="GK39" s="904"/>
      <c r="GL39" s="904"/>
      <c r="GM39" s="904"/>
      <c r="GN39" s="904"/>
      <c r="GO39" s="904"/>
      <c r="GP39" s="904"/>
      <c r="GQ39" s="904"/>
      <c r="GR39" s="904"/>
      <c r="GS39" s="904"/>
      <c r="GT39" s="904"/>
      <c r="GU39" s="904"/>
      <c r="GV39" s="904"/>
      <c r="GW39" s="904"/>
      <c r="GX39" s="904"/>
      <c r="GY39" s="904"/>
      <c r="GZ39" s="904"/>
      <c r="HA39" s="904"/>
      <c r="HB39" s="904"/>
      <c r="HC39" s="904"/>
      <c r="HD39" s="904"/>
      <c r="HE39" s="904"/>
      <c r="HF39" s="904"/>
      <c r="HG39" s="904"/>
      <c r="HH39" s="904"/>
      <c r="HI39" s="904"/>
      <c r="HJ39" s="904"/>
      <c r="HK39" s="904"/>
      <c r="HL39" s="904"/>
      <c r="HM39" s="904"/>
      <c r="HN39" s="904"/>
      <c r="HO39" s="904"/>
      <c r="HP39" s="904"/>
      <c r="HQ39" s="904"/>
      <c r="HR39" s="904"/>
      <c r="HS39" s="904"/>
      <c r="HT39" s="904"/>
      <c r="HU39" s="904"/>
      <c r="HV39" s="904"/>
      <c r="HW39" s="904"/>
      <c r="HX39" s="904"/>
      <c r="HY39" s="904"/>
      <c r="HZ39" s="904"/>
      <c r="IA39" s="904"/>
      <c r="IB39" s="904"/>
      <c r="IC39" s="904"/>
      <c r="ID39" s="904"/>
      <c r="IE39" s="904"/>
      <c r="IF39" s="904"/>
      <c r="IG39" s="904"/>
      <c r="IH39" s="904"/>
      <c r="II39" s="904"/>
      <c r="IJ39" s="904"/>
      <c r="IK39" s="904"/>
      <c r="IL39" s="904"/>
      <c r="IM39" s="904"/>
      <c r="IN39" s="904"/>
      <c r="IO39" s="904"/>
      <c r="IP39" s="904"/>
      <c r="IQ39" s="904"/>
      <c r="IR39" s="904"/>
      <c r="IS39" s="904"/>
      <c r="IT39" s="904"/>
      <c r="IU39" s="904"/>
      <c r="IV39" s="904"/>
      <c r="IW39" s="904"/>
      <c r="IX39" s="904"/>
      <c r="IY39" s="904"/>
      <c r="IZ39" s="904"/>
      <c r="JA39" s="904"/>
      <c r="JB39" s="904"/>
      <c r="JC39" s="904"/>
      <c r="JD39" s="904"/>
      <c r="JE39" s="904"/>
      <c r="JF39" s="904"/>
      <c r="JG39" s="904"/>
      <c r="JH39" s="904"/>
      <c r="JI39" s="904"/>
      <c r="JJ39" s="904"/>
      <c r="JK39" s="904"/>
      <c r="JL39" s="904"/>
      <c r="JM39" s="904"/>
      <c r="JN39" s="904"/>
      <c r="JO39" s="904"/>
      <c r="JP39" s="904"/>
      <c r="JQ39" s="904"/>
      <c r="JR39" s="904"/>
      <c r="JS39" s="904"/>
      <c r="JT39" s="904"/>
      <c r="JU39" s="904"/>
      <c r="JV39" s="904"/>
      <c r="JW39" s="904"/>
      <c r="JX39" s="904"/>
      <c r="JY39" s="904"/>
      <c r="JZ39" s="904"/>
      <c r="KA39" s="904"/>
      <c r="KB39" s="904"/>
      <c r="KC39" s="904"/>
      <c r="KD39" s="904"/>
      <c r="KE39" s="904"/>
      <c r="KF39" s="904"/>
      <c r="KG39" s="904"/>
      <c r="KH39" s="904"/>
      <c r="KI39" s="904"/>
      <c r="KJ39" s="904"/>
      <c r="KK39" s="904"/>
      <c r="KL39" s="904"/>
      <c r="KM39" s="904"/>
      <c r="KN39" s="904"/>
      <c r="KO39" s="904"/>
      <c r="KP39" s="904"/>
      <c r="KQ39" s="904"/>
      <c r="KR39" s="904"/>
    </row>
    <row r="40" spans="1:304" ht="14.5" x14ac:dyDescent="0.35">
      <c r="A40" s="1107" t="s">
        <v>400</v>
      </c>
      <c r="B40" s="76">
        <v>23</v>
      </c>
      <c r="C40" s="76" t="s">
        <v>1698</v>
      </c>
      <c r="D40" s="76" t="s">
        <v>1699</v>
      </c>
      <c r="E40" s="76" t="s">
        <v>1700</v>
      </c>
      <c r="F40" s="76">
        <v>8</v>
      </c>
      <c r="G40" s="43" t="s">
        <v>1701</v>
      </c>
      <c r="H40" s="478"/>
      <c r="I40" s="50"/>
      <c r="J40" s="801"/>
      <c r="K40" s="827" t="s">
        <v>1702</v>
      </c>
      <c r="L40" s="827" t="s">
        <v>1703</v>
      </c>
      <c r="M40" s="827" t="s">
        <v>1704</v>
      </c>
      <c r="N40" s="828" t="s">
        <v>1669</v>
      </c>
      <c r="O40" s="827" t="s">
        <v>1670</v>
      </c>
      <c r="P40" s="50"/>
      <c r="Q40" s="827" t="s">
        <v>1671</v>
      </c>
      <c r="R40" s="827" t="s">
        <v>1705</v>
      </c>
      <c r="S40" s="827" t="s">
        <v>1531</v>
      </c>
      <c r="T40" s="827" t="s">
        <v>1706</v>
      </c>
      <c r="U40" s="827" t="s">
        <v>1707</v>
      </c>
      <c r="V40" s="827" t="s">
        <v>1591</v>
      </c>
      <c r="W40" s="827"/>
      <c r="X40" s="50"/>
      <c r="Y40" s="801"/>
      <c r="Z40" s="801"/>
      <c r="AA40" s="1184"/>
      <c r="AB40" s="50"/>
      <c r="AC40" s="50"/>
      <c r="AD40" s="904"/>
      <c r="AE40" s="904"/>
      <c r="AF40" s="904"/>
      <c r="AG40" s="904"/>
      <c r="AH40" s="904"/>
      <c r="AI40" s="904"/>
      <c r="AJ40" s="904"/>
      <c r="AK40" s="904"/>
      <c r="AL40" s="904"/>
      <c r="AM40" s="904"/>
      <c r="AN40" s="904"/>
      <c r="AO40" s="904"/>
      <c r="AP40" s="904"/>
      <c r="AQ40" s="904"/>
      <c r="AR40" s="904"/>
      <c r="AS40" s="904"/>
      <c r="AT40" s="904"/>
      <c r="AU40" s="904"/>
      <c r="AV40" s="904"/>
      <c r="AW40" s="904"/>
      <c r="AX40" s="904"/>
      <c r="AY40" s="904"/>
      <c r="AZ40" s="904"/>
      <c r="BA40" s="904"/>
      <c r="BB40" s="904"/>
      <c r="BC40" s="904"/>
      <c r="BD40" s="904"/>
      <c r="BE40" s="904"/>
      <c r="BF40" s="904"/>
      <c r="BG40" s="904"/>
      <c r="BH40" s="904"/>
      <c r="BI40" s="904"/>
      <c r="BJ40" s="904"/>
      <c r="BK40" s="904"/>
      <c r="BL40" s="904"/>
      <c r="BM40" s="904"/>
      <c r="BN40" s="904"/>
      <c r="BO40" s="904"/>
      <c r="BP40" s="904"/>
      <c r="BQ40" s="904"/>
      <c r="BR40" s="904"/>
      <c r="BS40" s="904"/>
      <c r="BT40" s="904"/>
      <c r="BU40" s="904"/>
      <c r="BV40" s="904"/>
      <c r="BW40" s="904"/>
      <c r="BX40" s="904"/>
      <c r="BY40" s="904"/>
      <c r="BZ40" s="904"/>
      <c r="CA40" s="904"/>
      <c r="CB40" s="904"/>
      <c r="CC40" s="904"/>
      <c r="CD40" s="904"/>
      <c r="CE40" s="904"/>
      <c r="CF40" s="904"/>
      <c r="CG40" s="904"/>
      <c r="CH40" s="904"/>
      <c r="CI40" s="904"/>
      <c r="CJ40" s="904"/>
      <c r="CK40" s="904"/>
      <c r="CL40" s="904"/>
      <c r="CM40" s="904"/>
      <c r="CN40" s="904"/>
      <c r="CO40" s="904"/>
      <c r="CP40" s="904"/>
      <c r="CQ40" s="904"/>
      <c r="CR40" s="904"/>
      <c r="CS40" s="904"/>
      <c r="CT40" s="904"/>
      <c r="CU40" s="904"/>
      <c r="CV40" s="904"/>
      <c r="CW40" s="904"/>
      <c r="CX40" s="904"/>
      <c r="CY40" s="904"/>
      <c r="CZ40" s="904"/>
      <c r="DA40" s="904"/>
      <c r="DB40" s="904"/>
      <c r="DC40" s="904"/>
      <c r="DD40" s="904"/>
      <c r="DE40" s="904"/>
      <c r="DF40" s="904"/>
      <c r="DG40" s="904"/>
      <c r="DH40" s="904"/>
      <c r="DI40" s="904"/>
      <c r="DJ40" s="904"/>
      <c r="DK40" s="904"/>
      <c r="DL40" s="904"/>
      <c r="DM40" s="904"/>
      <c r="DN40" s="904"/>
      <c r="DO40" s="904"/>
      <c r="DP40" s="904"/>
      <c r="DQ40" s="904"/>
      <c r="DR40" s="904"/>
      <c r="DS40" s="904"/>
      <c r="DT40" s="904"/>
      <c r="DU40" s="904"/>
      <c r="DV40" s="904"/>
      <c r="DW40" s="904"/>
      <c r="DX40" s="904"/>
      <c r="DY40" s="904"/>
      <c r="DZ40" s="904"/>
      <c r="EA40" s="904"/>
      <c r="EB40" s="904"/>
      <c r="EC40" s="904"/>
      <c r="ED40" s="904"/>
      <c r="EE40" s="904"/>
      <c r="EF40" s="904"/>
      <c r="EG40" s="904"/>
      <c r="EH40" s="904"/>
      <c r="EI40" s="904"/>
      <c r="EJ40" s="904"/>
      <c r="EK40" s="904"/>
      <c r="EL40" s="904"/>
      <c r="EM40" s="904"/>
      <c r="EN40" s="904"/>
      <c r="EO40" s="904"/>
      <c r="EP40" s="904"/>
      <c r="EQ40" s="904"/>
      <c r="ER40" s="904"/>
      <c r="ES40" s="904"/>
      <c r="ET40" s="904"/>
      <c r="EU40" s="904"/>
      <c r="EV40" s="904"/>
      <c r="EW40" s="904"/>
      <c r="EX40" s="904"/>
      <c r="EY40" s="904"/>
      <c r="EZ40" s="904"/>
      <c r="FA40" s="904"/>
      <c r="FB40" s="904"/>
      <c r="FC40" s="904"/>
      <c r="FD40" s="904"/>
      <c r="FE40" s="904"/>
      <c r="FF40" s="904"/>
      <c r="FG40" s="904"/>
      <c r="FH40" s="904"/>
      <c r="FI40" s="904"/>
      <c r="FJ40" s="904"/>
      <c r="FK40" s="904"/>
      <c r="FL40" s="904"/>
      <c r="FM40" s="904"/>
      <c r="FN40" s="904"/>
      <c r="FO40" s="904"/>
      <c r="FP40" s="904"/>
      <c r="FQ40" s="904"/>
      <c r="FR40" s="904"/>
      <c r="FS40" s="904"/>
      <c r="FT40" s="904"/>
      <c r="FU40" s="904"/>
      <c r="FV40" s="904"/>
      <c r="FW40" s="904"/>
      <c r="FX40" s="904"/>
      <c r="FY40" s="904"/>
      <c r="FZ40" s="904"/>
      <c r="GA40" s="904"/>
      <c r="GB40" s="904"/>
      <c r="GC40" s="904"/>
      <c r="GD40" s="904"/>
      <c r="GE40" s="904"/>
      <c r="GF40" s="904"/>
      <c r="GG40" s="904"/>
      <c r="GH40" s="904"/>
      <c r="GI40" s="904"/>
      <c r="GJ40" s="904"/>
      <c r="GK40" s="904"/>
      <c r="GL40" s="904"/>
      <c r="GM40" s="904"/>
      <c r="GN40" s="904"/>
      <c r="GO40" s="904"/>
      <c r="GP40" s="904"/>
      <c r="GQ40" s="904"/>
      <c r="GR40" s="904"/>
      <c r="GS40" s="904"/>
      <c r="GT40" s="904"/>
      <c r="GU40" s="904"/>
      <c r="GV40" s="904"/>
      <c r="GW40" s="904"/>
      <c r="GX40" s="904"/>
      <c r="GY40" s="904"/>
      <c r="GZ40" s="904"/>
      <c r="HA40" s="904"/>
      <c r="HB40" s="904"/>
      <c r="HC40" s="904"/>
      <c r="HD40" s="904"/>
      <c r="HE40" s="904"/>
      <c r="HF40" s="904"/>
      <c r="HG40" s="904"/>
      <c r="HH40" s="904"/>
      <c r="HI40" s="904"/>
      <c r="HJ40" s="904"/>
      <c r="HK40" s="904"/>
      <c r="HL40" s="904"/>
      <c r="HM40" s="904"/>
      <c r="HN40" s="904"/>
      <c r="HO40" s="904"/>
      <c r="HP40" s="904"/>
      <c r="HQ40" s="904"/>
      <c r="HR40" s="904"/>
      <c r="HS40" s="904"/>
      <c r="HT40" s="904"/>
      <c r="HU40" s="904"/>
      <c r="HV40" s="904"/>
      <c r="HW40" s="904"/>
      <c r="HX40" s="904"/>
      <c r="HY40" s="904"/>
      <c r="HZ40" s="904"/>
      <c r="IA40" s="904"/>
      <c r="IB40" s="904"/>
      <c r="IC40" s="904"/>
      <c r="ID40" s="904"/>
      <c r="IE40" s="904"/>
      <c r="IF40" s="904"/>
      <c r="IG40" s="904"/>
      <c r="IH40" s="904"/>
      <c r="II40" s="904"/>
      <c r="IJ40" s="904"/>
      <c r="IK40" s="904"/>
      <c r="IL40" s="904"/>
      <c r="IM40" s="904"/>
      <c r="IN40" s="904"/>
      <c r="IO40" s="904"/>
      <c r="IP40" s="904"/>
      <c r="IQ40" s="904"/>
      <c r="IR40" s="904"/>
      <c r="IS40" s="904"/>
      <c r="IT40" s="904"/>
      <c r="IU40" s="904"/>
      <c r="IV40" s="904"/>
      <c r="IW40" s="904"/>
      <c r="IX40" s="904"/>
      <c r="IY40" s="904"/>
      <c r="IZ40" s="904"/>
      <c r="JA40" s="904"/>
      <c r="JB40" s="904"/>
      <c r="JC40" s="904"/>
      <c r="JD40" s="904"/>
      <c r="JE40" s="904"/>
      <c r="JF40" s="904"/>
      <c r="JG40" s="904"/>
      <c r="JH40" s="904"/>
      <c r="JI40" s="904"/>
      <c r="JJ40" s="904"/>
      <c r="JK40" s="904"/>
      <c r="JL40" s="904"/>
      <c r="JM40" s="904"/>
      <c r="JN40" s="904"/>
      <c r="JO40" s="904"/>
      <c r="JP40" s="904"/>
      <c r="JQ40" s="904"/>
      <c r="JR40" s="904"/>
      <c r="JS40" s="904"/>
      <c r="JT40" s="904"/>
      <c r="JU40" s="904"/>
      <c r="JV40" s="904"/>
      <c r="JW40" s="904"/>
      <c r="JX40" s="904"/>
      <c r="JY40" s="904"/>
      <c r="JZ40" s="904"/>
      <c r="KA40" s="904"/>
      <c r="KB40" s="904"/>
      <c r="KC40" s="904"/>
      <c r="KD40" s="904"/>
      <c r="KE40" s="904"/>
      <c r="KF40" s="904"/>
      <c r="KG40" s="904"/>
      <c r="KH40" s="904"/>
      <c r="KI40" s="904"/>
      <c r="KJ40" s="904"/>
      <c r="KK40" s="904"/>
      <c r="KL40" s="904"/>
      <c r="KM40" s="904"/>
      <c r="KN40" s="904"/>
      <c r="KO40" s="904"/>
      <c r="KP40" s="904"/>
      <c r="KQ40" s="904"/>
      <c r="KR40" s="904"/>
    </row>
    <row r="41" spans="1:304" x14ac:dyDescent="0.3">
      <c r="A41" s="50" t="s">
        <v>439</v>
      </c>
      <c r="B41" s="50" t="s">
        <v>1708</v>
      </c>
      <c r="C41" s="50" t="s">
        <v>1709</v>
      </c>
      <c r="D41" s="43" t="s">
        <v>1710</v>
      </c>
      <c r="E41" s="50" t="s">
        <v>1711</v>
      </c>
      <c r="F41" s="43">
        <v>3</v>
      </c>
      <c r="G41" s="43" t="s">
        <v>1712</v>
      </c>
      <c r="H41" s="50"/>
      <c r="I41" s="50"/>
      <c r="J41" s="50"/>
      <c r="K41" s="50"/>
      <c r="L41" s="50"/>
      <c r="M41" s="50"/>
      <c r="N41" s="50"/>
      <c r="O41" s="50" t="s">
        <v>300</v>
      </c>
      <c r="P41" s="50"/>
      <c r="Q41" s="480" t="s">
        <v>149</v>
      </c>
      <c r="R41" s="50" t="s">
        <v>300</v>
      </c>
      <c r="S41" s="50"/>
      <c r="T41" s="50"/>
      <c r="U41" s="50"/>
      <c r="V41" s="50"/>
      <c r="W41" s="50"/>
      <c r="X41" s="50"/>
      <c r="Y41" s="50"/>
      <c r="Z41" s="50"/>
      <c r="AA41" s="50"/>
      <c r="AB41" s="50"/>
      <c r="AC41" s="50"/>
    </row>
    <row r="42" spans="1:304" x14ac:dyDescent="0.3">
      <c r="A42" s="41" t="s">
        <v>450</v>
      </c>
      <c r="B42" s="41" t="s">
        <v>314</v>
      </c>
      <c r="C42" s="1267" t="s">
        <v>1713</v>
      </c>
      <c r="D42" s="41" t="s">
        <v>1714</v>
      </c>
      <c r="E42" s="42" t="s">
        <v>1715</v>
      </c>
      <c r="F42" s="41">
        <v>2</v>
      </c>
      <c r="G42" s="41"/>
      <c r="H42" s="50"/>
      <c r="I42" s="50"/>
      <c r="J42" s="50" t="s">
        <v>300</v>
      </c>
      <c r="K42" s="50"/>
      <c r="L42" s="478" t="s">
        <v>1716</v>
      </c>
      <c r="M42" s="50" t="s">
        <v>1717</v>
      </c>
      <c r="N42" s="834" t="s">
        <v>1532</v>
      </c>
      <c r="O42" s="1268" t="s">
        <v>1533</v>
      </c>
      <c r="P42" s="50"/>
      <c r="Q42" s="480" t="s">
        <v>149</v>
      </c>
      <c r="R42" s="50" t="s">
        <v>300</v>
      </c>
      <c r="S42" s="50"/>
      <c r="T42" s="50"/>
      <c r="U42" s="50"/>
      <c r="V42" s="50"/>
      <c r="W42" s="50"/>
      <c r="X42" s="50"/>
      <c r="Y42" s="50"/>
      <c r="Z42" s="50"/>
      <c r="AA42" s="50"/>
      <c r="AB42" s="50"/>
      <c r="AC42" s="50"/>
      <c r="AD42" s="904"/>
      <c r="AE42" s="904"/>
      <c r="AF42" s="904"/>
      <c r="AG42" s="904"/>
      <c r="AH42" s="904"/>
      <c r="AI42" s="904"/>
      <c r="AJ42" s="904"/>
      <c r="AK42" s="904"/>
      <c r="AL42" s="904"/>
      <c r="AM42" s="904"/>
      <c r="AN42" s="904"/>
      <c r="AO42" s="904"/>
      <c r="AP42" s="904"/>
      <c r="AQ42" s="904"/>
      <c r="AR42" s="904"/>
      <c r="AS42" s="904"/>
      <c r="AT42" s="904"/>
      <c r="AU42" s="904"/>
      <c r="AV42" s="904"/>
      <c r="AW42" s="904"/>
      <c r="AX42" s="904"/>
      <c r="AY42" s="904"/>
      <c r="AZ42" s="904"/>
      <c r="BA42" s="904"/>
      <c r="BB42" s="904"/>
      <c r="BC42" s="904"/>
      <c r="BD42" s="904"/>
      <c r="BE42" s="904"/>
      <c r="BF42" s="904"/>
      <c r="BG42" s="904"/>
      <c r="BH42" s="904"/>
      <c r="BI42" s="904"/>
      <c r="BJ42" s="904"/>
      <c r="BK42" s="904"/>
      <c r="BL42" s="904"/>
      <c r="BM42" s="904"/>
      <c r="BN42" s="904"/>
      <c r="BO42" s="904"/>
      <c r="BP42" s="904"/>
      <c r="BQ42" s="904"/>
      <c r="BR42" s="904"/>
      <c r="BS42" s="904"/>
      <c r="BT42" s="904"/>
      <c r="BU42" s="904"/>
      <c r="BV42" s="904"/>
      <c r="BW42" s="904"/>
      <c r="BX42" s="904"/>
      <c r="BY42" s="904"/>
      <c r="BZ42" s="904"/>
      <c r="CA42" s="904"/>
      <c r="CB42" s="904"/>
      <c r="CC42" s="904"/>
      <c r="CD42" s="904"/>
      <c r="CE42" s="904"/>
      <c r="CF42" s="904"/>
      <c r="CG42" s="904"/>
      <c r="CH42" s="904"/>
      <c r="CI42" s="904"/>
      <c r="CJ42" s="904"/>
      <c r="CK42" s="904"/>
      <c r="CL42" s="904"/>
      <c r="CM42" s="904"/>
      <c r="CN42" s="904"/>
      <c r="CO42" s="904"/>
      <c r="CP42" s="904"/>
      <c r="CQ42" s="904"/>
      <c r="CR42" s="904"/>
      <c r="CS42" s="904"/>
      <c r="CT42" s="904"/>
      <c r="CU42" s="904"/>
      <c r="CV42" s="904"/>
      <c r="CW42" s="904"/>
      <c r="CX42" s="904"/>
      <c r="CY42" s="904"/>
      <c r="CZ42" s="904"/>
      <c r="DA42" s="904"/>
      <c r="DB42" s="904"/>
      <c r="DC42" s="904"/>
      <c r="DD42" s="904"/>
      <c r="DE42" s="904"/>
      <c r="DF42" s="904"/>
      <c r="DG42" s="904"/>
      <c r="DH42" s="904"/>
      <c r="DI42" s="904"/>
      <c r="DJ42" s="904"/>
      <c r="DK42" s="904"/>
      <c r="DL42" s="904"/>
      <c r="DM42" s="904"/>
      <c r="DN42" s="904"/>
      <c r="DO42" s="904"/>
      <c r="DP42" s="904"/>
      <c r="DQ42" s="904"/>
      <c r="DR42" s="904"/>
      <c r="DS42" s="904"/>
      <c r="DT42" s="904"/>
      <c r="DU42" s="904"/>
      <c r="DV42" s="904"/>
      <c r="DW42" s="904"/>
      <c r="DX42" s="904"/>
      <c r="DY42" s="904"/>
      <c r="DZ42" s="904"/>
      <c r="EA42" s="904"/>
      <c r="EB42" s="904"/>
      <c r="EC42" s="904"/>
      <c r="ED42" s="904"/>
      <c r="EE42" s="904"/>
      <c r="EF42" s="904"/>
      <c r="EG42" s="904"/>
      <c r="EH42" s="904"/>
      <c r="EI42" s="904"/>
      <c r="EJ42" s="904"/>
      <c r="EK42" s="904"/>
      <c r="EL42" s="904"/>
      <c r="EM42" s="904"/>
      <c r="EN42" s="904"/>
      <c r="EO42" s="904"/>
      <c r="EP42" s="904"/>
      <c r="EQ42" s="904"/>
      <c r="ER42" s="904"/>
      <c r="ES42" s="904"/>
      <c r="ET42" s="904"/>
      <c r="EU42" s="904"/>
      <c r="EV42" s="904"/>
      <c r="EW42" s="904"/>
      <c r="EX42" s="904"/>
      <c r="EY42" s="904"/>
      <c r="EZ42" s="904"/>
      <c r="FA42" s="904"/>
      <c r="FB42" s="904"/>
      <c r="FC42" s="904"/>
      <c r="FD42" s="904"/>
      <c r="FE42" s="904"/>
      <c r="FF42" s="904"/>
      <c r="FG42" s="904"/>
      <c r="FH42" s="904"/>
      <c r="FI42" s="904"/>
      <c r="FJ42" s="904"/>
      <c r="FK42" s="904"/>
      <c r="FL42" s="904"/>
      <c r="FM42" s="904"/>
      <c r="FN42" s="904"/>
      <c r="FO42" s="904"/>
      <c r="FP42" s="904"/>
      <c r="FQ42" s="904"/>
      <c r="FR42" s="904"/>
      <c r="FS42" s="904"/>
      <c r="FT42" s="904"/>
      <c r="FU42" s="904"/>
      <c r="FV42" s="904"/>
      <c r="FW42" s="904"/>
      <c r="FX42" s="904"/>
      <c r="FY42" s="904"/>
      <c r="FZ42" s="904"/>
      <c r="GA42" s="904"/>
      <c r="GB42" s="904"/>
      <c r="GC42" s="904"/>
      <c r="GD42" s="904"/>
      <c r="GE42" s="904"/>
      <c r="GF42" s="904"/>
      <c r="GG42" s="904"/>
      <c r="GH42" s="904"/>
      <c r="GI42" s="904"/>
      <c r="GJ42" s="904"/>
      <c r="GK42" s="904"/>
      <c r="GL42" s="904"/>
      <c r="GM42" s="904"/>
      <c r="GN42" s="904"/>
      <c r="GO42" s="904"/>
      <c r="GP42" s="904"/>
      <c r="GQ42" s="904"/>
      <c r="GR42" s="904"/>
      <c r="GS42" s="904"/>
      <c r="GT42" s="904"/>
      <c r="GU42" s="904"/>
      <c r="GV42" s="904"/>
      <c r="GW42" s="904"/>
      <c r="GX42" s="904"/>
      <c r="GY42" s="904"/>
      <c r="GZ42" s="904"/>
      <c r="HA42" s="904"/>
      <c r="HB42" s="904"/>
      <c r="HC42" s="904"/>
      <c r="HD42" s="904"/>
      <c r="HE42" s="904"/>
      <c r="HF42" s="904"/>
      <c r="HG42" s="904"/>
      <c r="HH42" s="904"/>
      <c r="HI42" s="904"/>
      <c r="HJ42" s="904"/>
      <c r="HK42" s="904"/>
      <c r="HL42" s="904"/>
      <c r="HM42" s="904"/>
      <c r="HN42" s="904"/>
      <c r="HO42" s="904"/>
      <c r="HP42" s="904"/>
      <c r="HQ42" s="904"/>
      <c r="HR42" s="904"/>
      <c r="HS42" s="904"/>
      <c r="HT42" s="904"/>
      <c r="HU42" s="904"/>
      <c r="HV42" s="904"/>
      <c r="HW42" s="904"/>
      <c r="HX42" s="904"/>
      <c r="HY42" s="904"/>
      <c r="HZ42" s="904"/>
      <c r="IA42" s="904"/>
      <c r="IB42" s="904"/>
      <c r="IC42" s="904"/>
      <c r="ID42" s="904"/>
      <c r="IE42" s="904"/>
      <c r="IF42" s="904"/>
      <c r="IG42" s="904"/>
      <c r="IH42" s="904"/>
      <c r="II42" s="904"/>
      <c r="IJ42" s="904"/>
      <c r="IK42" s="904"/>
      <c r="IL42" s="904"/>
      <c r="IM42" s="904"/>
      <c r="IN42" s="904"/>
      <c r="IO42" s="904"/>
      <c r="IP42" s="904"/>
      <c r="IQ42" s="904"/>
      <c r="IR42" s="904"/>
      <c r="IS42" s="904"/>
      <c r="IT42" s="904"/>
      <c r="IU42" s="904"/>
      <c r="IV42" s="904"/>
      <c r="IW42" s="904"/>
      <c r="IX42" s="904"/>
      <c r="IY42" s="904"/>
      <c r="IZ42" s="904"/>
      <c r="JA42" s="904"/>
      <c r="JB42" s="904"/>
      <c r="JC42" s="904"/>
      <c r="JD42" s="904"/>
      <c r="JE42" s="904"/>
      <c r="JF42" s="904"/>
      <c r="JG42" s="904"/>
      <c r="JH42" s="904"/>
      <c r="JI42" s="904"/>
      <c r="JJ42" s="904"/>
      <c r="JK42" s="904"/>
      <c r="JL42" s="904"/>
      <c r="JM42" s="904"/>
      <c r="JN42" s="904"/>
      <c r="JO42" s="904"/>
      <c r="JP42" s="904"/>
      <c r="JQ42" s="904"/>
      <c r="JR42" s="904"/>
      <c r="JS42" s="904"/>
      <c r="JT42" s="904"/>
      <c r="JU42" s="904"/>
      <c r="JV42" s="904"/>
      <c r="JW42" s="904"/>
      <c r="JX42" s="904"/>
      <c r="JY42" s="904"/>
      <c r="JZ42" s="904"/>
      <c r="KA42" s="904"/>
      <c r="KB42" s="904"/>
      <c r="KC42" s="904"/>
      <c r="KD42" s="904"/>
      <c r="KE42" s="904"/>
      <c r="KF42" s="904"/>
      <c r="KG42" s="904"/>
      <c r="KH42" s="904"/>
      <c r="KI42" s="904"/>
      <c r="KJ42" s="904"/>
      <c r="KK42" s="904"/>
      <c r="KL42" s="904"/>
      <c r="KM42" s="904"/>
      <c r="KN42" s="904"/>
      <c r="KO42" s="904"/>
      <c r="KP42" s="904"/>
      <c r="KQ42" s="904"/>
      <c r="KR42" s="904"/>
    </row>
    <row r="43" spans="1:304" x14ac:dyDescent="0.3">
      <c r="A43" s="687" t="s">
        <v>458</v>
      </c>
      <c r="B43" s="1264"/>
      <c r="C43" s="1264"/>
      <c r="D43" s="1264"/>
      <c r="E43" s="1264" t="s">
        <v>467</v>
      </c>
      <c r="F43" s="1264"/>
      <c r="G43" s="1265"/>
      <c r="H43" s="1099"/>
      <c r="I43" s="1099"/>
      <c r="J43" s="1099"/>
      <c r="K43" s="1099"/>
      <c r="L43" s="1099"/>
      <c r="M43" s="1099"/>
      <c r="N43" s="1099"/>
      <c r="O43" s="1099"/>
      <c r="P43" s="1099"/>
      <c r="Q43" s="1266"/>
      <c r="R43" s="1099"/>
      <c r="S43" s="1099"/>
      <c r="T43" s="1099"/>
      <c r="U43" s="1099"/>
      <c r="V43" s="1099"/>
      <c r="W43" s="1099"/>
      <c r="X43" s="1099"/>
      <c r="Y43" s="1099"/>
      <c r="Z43" s="1099"/>
      <c r="AA43" s="1099"/>
      <c r="AB43" s="1099"/>
      <c r="AC43" s="1099"/>
      <c r="AD43" s="904"/>
      <c r="AE43" s="904"/>
      <c r="AF43" s="904"/>
      <c r="AG43" s="904"/>
      <c r="AH43" s="904"/>
      <c r="AI43" s="904"/>
      <c r="AJ43" s="904"/>
      <c r="AK43" s="904"/>
      <c r="AL43" s="904"/>
      <c r="AM43" s="904"/>
      <c r="AN43" s="904"/>
      <c r="AO43" s="904"/>
      <c r="AP43" s="904"/>
      <c r="AQ43" s="904"/>
      <c r="AR43" s="904"/>
      <c r="AS43" s="904"/>
      <c r="AT43" s="904"/>
      <c r="AU43" s="904"/>
      <c r="AV43" s="904"/>
      <c r="AW43" s="904"/>
      <c r="AX43" s="904"/>
      <c r="AY43" s="904"/>
      <c r="AZ43" s="904"/>
      <c r="BA43" s="904"/>
      <c r="BB43" s="904"/>
      <c r="BC43" s="904"/>
      <c r="BD43" s="904"/>
      <c r="BE43" s="904"/>
      <c r="BF43" s="904"/>
      <c r="BG43" s="904"/>
      <c r="BH43" s="904"/>
      <c r="BI43" s="904"/>
      <c r="BJ43" s="904"/>
      <c r="BK43" s="904"/>
      <c r="BL43" s="904"/>
      <c r="BM43" s="904"/>
      <c r="BN43" s="904"/>
      <c r="BO43" s="904"/>
      <c r="BP43" s="904"/>
      <c r="BQ43" s="904"/>
      <c r="BR43" s="904"/>
      <c r="BS43" s="904"/>
      <c r="BT43" s="904"/>
      <c r="BU43" s="904"/>
      <c r="BV43" s="904"/>
      <c r="BW43" s="904"/>
      <c r="BX43" s="904"/>
      <c r="BY43" s="904"/>
      <c r="BZ43" s="904"/>
      <c r="CA43" s="904"/>
      <c r="CB43" s="904"/>
      <c r="CC43" s="904"/>
      <c r="CD43" s="904"/>
      <c r="CE43" s="904"/>
      <c r="CF43" s="904"/>
      <c r="CG43" s="904"/>
      <c r="CH43" s="904"/>
      <c r="CI43" s="904"/>
      <c r="CJ43" s="904"/>
      <c r="CK43" s="904"/>
      <c r="CL43" s="904"/>
      <c r="CM43" s="904"/>
      <c r="CN43" s="904"/>
      <c r="CO43" s="904"/>
      <c r="CP43" s="904"/>
      <c r="CQ43" s="904"/>
      <c r="CR43" s="904"/>
      <c r="CS43" s="904"/>
      <c r="CT43" s="904"/>
      <c r="CU43" s="904"/>
      <c r="CV43" s="904"/>
      <c r="CW43" s="904"/>
      <c r="CX43" s="904"/>
      <c r="CY43" s="904"/>
      <c r="CZ43" s="904"/>
      <c r="DA43" s="904"/>
      <c r="DB43" s="904"/>
      <c r="DC43" s="904"/>
      <c r="DD43" s="904"/>
      <c r="DE43" s="904"/>
      <c r="DF43" s="904"/>
      <c r="DG43" s="904"/>
      <c r="DH43" s="904"/>
      <c r="DI43" s="904"/>
      <c r="DJ43" s="904"/>
      <c r="DK43" s="904"/>
      <c r="DL43" s="904"/>
      <c r="DM43" s="904"/>
      <c r="DN43" s="904"/>
      <c r="DO43" s="904"/>
      <c r="DP43" s="904"/>
      <c r="DQ43" s="904"/>
      <c r="DR43" s="904"/>
      <c r="DS43" s="904"/>
      <c r="DT43" s="904"/>
      <c r="DU43" s="904"/>
      <c r="DV43" s="904"/>
      <c r="DW43" s="904"/>
      <c r="DX43" s="904"/>
      <c r="DY43" s="904"/>
      <c r="DZ43" s="904"/>
      <c r="EA43" s="904"/>
      <c r="EB43" s="904"/>
      <c r="EC43" s="904"/>
      <c r="ED43" s="904"/>
      <c r="EE43" s="904"/>
      <c r="EF43" s="904"/>
      <c r="EG43" s="904"/>
      <c r="EH43" s="904"/>
      <c r="EI43" s="904"/>
      <c r="EJ43" s="904"/>
      <c r="EK43" s="904"/>
      <c r="EL43" s="904"/>
      <c r="EM43" s="904"/>
      <c r="EN43" s="904"/>
      <c r="EO43" s="904"/>
      <c r="EP43" s="904"/>
      <c r="EQ43" s="904"/>
      <c r="ER43" s="904"/>
      <c r="ES43" s="904"/>
      <c r="ET43" s="904"/>
      <c r="EU43" s="904"/>
      <c r="EV43" s="904"/>
      <c r="EW43" s="904"/>
      <c r="EX43" s="904"/>
      <c r="EY43" s="904"/>
      <c r="EZ43" s="904"/>
      <c r="FA43" s="904"/>
      <c r="FB43" s="904"/>
      <c r="FC43" s="904"/>
      <c r="FD43" s="904"/>
      <c r="FE43" s="904"/>
      <c r="FF43" s="904"/>
      <c r="FG43" s="904"/>
      <c r="FH43" s="904"/>
      <c r="FI43" s="904"/>
      <c r="FJ43" s="904"/>
      <c r="FK43" s="904"/>
      <c r="FL43" s="904"/>
      <c r="FM43" s="904"/>
      <c r="FN43" s="904"/>
      <c r="FO43" s="904"/>
      <c r="FP43" s="904"/>
      <c r="FQ43" s="904"/>
      <c r="FR43" s="904"/>
      <c r="FS43" s="904"/>
      <c r="FT43" s="904"/>
      <c r="FU43" s="904"/>
      <c r="FV43" s="904"/>
      <c r="FW43" s="904"/>
      <c r="FX43" s="904"/>
      <c r="FY43" s="904"/>
      <c r="FZ43" s="904"/>
      <c r="GA43" s="904"/>
      <c r="GB43" s="904"/>
      <c r="GC43" s="904"/>
      <c r="GD43" s="904"/>
      <c r="GE43" s="904"/>
      <c r="GF43" s="904"/>
      <c r="GG43" s="904"/>
      <c r="GH43" s="904"/>
      <c r="GI43" s="904"/>
      <c r="GJ43" s="904"/>
      <c r="GK43" s="904"/>
      <c r="GL43" s="904"/>
      <c r="GM43" s="904"/>
      <c r="GN43" s="904"/>
      <c r="GO43" s="904"/>
      <c r="GP43" s="904"/>
      <c r="GQ43" s="904"/>
      <c r="GR43" s="904"/>
      <c r="GS43" s="904"/>
      <c r="GT43" s="904"/>
      <c r="GU43" s="904"/>
      <c r="GV43" s="904"/>
      <c r="GW43" s="904"/>
      <c r="GX43" s="904"/>
      <c r="GY43" s="904"/>
      <c r="GZ43" s="904"/>
      <c r="HA43" s="904"/>
      <c r="HB43" s="904"/>
      <c r="HC43" s="904"/>
      <c r="HD43" s="904"/>
      <c r="HE43" s="904"/>
      <c r="HF43" s="904"/>
      <c r="HG43" s="904"/>
      <c r="HH43" s="904"/>
      <c r="HI43" s="904"/>
      <c r="HJ43" s="904"/>
      <c r="HK43" s="904"/>
      <c r="HL43" s="904"/>
      <c r="HM43" s="904"/>
      <c r="HN43" s="904"/>
      <c r="HO43" s="904"/>
      <c r="HP43" s="904"/>
      <c r="HQ43" s="904"/>
      <c r="HR43" s="904"/>
      <c r="HS43" s="904"/>
      <c r="HT43" s="904"/>
      <c r="HU43" s="904"/>
      <c r="HV43" s="904"/>
      <c r="HW43" s="904"/>
      <c r="HX43" s="904"/>
      <c r="HY43" s="904"/>
      <c r="HZ43" s="904"/>
      <c r="IA43" s="904"/>
      <c r="IB43" s="904"/>
      <c r="IC43" s="904"/>
      <c r="ID43" s="904"/>
      <c r="IE43" s="904"/>
      <c r="IF43" s="904"/>
      <c r="IG43" s="904"/>
      <c r="IH43" s="904"/>
      <c r="II43" s="904"/>
      <c r="IJ43" s="904"/>
      <c r="IK43" s="904"/>
      <c r="IL43" s="904"/>
      <c r="IM43" s="904"/>
      <c r="IN43" s="904"/>
      <c r="IO43" s="904"/>
      <c r="IP43" s="904"/>
      <c r="IQ43" s="904"/>
      <c r="IR43" s="904"/>
      <c r="IS43" s="904"/>
      <c r="IT43" s="904"/>
      <c r="IU43" s="904"/>
      <c r="IV43" s="904"/>
      <c r="IW43" s="904"/>
      <c r="IX43" s="904"/>
      <c r="IY43" s="904"/>
      <c r="IZ43" s="904"/>
      <c r="JA43" s="904"/>
      <c r="JB43" s="904"/>
      <c r="JC43" s="904"/>
      <c r="JD43" s="904"/>
      <c r="JE43" s="904"/>
      <c r="JF43" s="904"/>
      <c r="JG43" s="904"/>
      <c r="JH43" s="904"/>
      <c r="JI43" s="904"/>
      <c r="JJ43" s="904"/>
      <c r="JK43" s="904"/>
      <c r="JL43" s="904"/>
      <c r="JM43" s="904"/>
      <c r="JN43" s="904"/>
      <c r="JO43" s="904"/>
      <c r="JP43" s="904"/>
      <c r="JQ43" s="904"/>
      <c r="JR43" s="904"/>
      <c r="JS43" s="904"/>
      <c r="JT43" s="904"/>
      <c r="JU43" s="904"/>
      <c r="JV43" s="904"/>
      <c r="JW43" s="904"/>
      <c r="JX43" s="904"/>
      <c r="JY43" s="904"/>
      <c r="JZ43" s="904"/>
      <c r="KA43" s="904"/>
      <c r="KB43" s="904"/>
      <c r="KC43" s="904"/>
      <c r="KD43" s="904"/>
      <c r="KE43" s="904"/>
      <c r="KF43" s="904"/>
      <c r="KG43" s="904"/>
      <c r="KH43" s="904"/>
      <c r="KI43" s="904"/>
      <c r="KJ43" s="904"/>
      <c r="KK43" s="904"/>
      <c r="KL43" s="904"/>
      <c r="KM43" s="904"/>
      <c r="KN43" s="904"/>
      <c r="KO43" s="904"/>
      <c r="KP43" s="904"/>
      <c r="KQ43" s="904"/>
      <c r="KR43" s="904"/>
    </row>
    <row r="44" spans="1:304" x14ac:dyDescent="0.3">
      <c r="A44" s="41" t="s">
        <v>466</v>
      </c>
      <c r="B44" s="47"/>
      <c r="C44" s="47"/>
      <c r="D44" s="47"/>
      <c r="E44" s="51" t="s">
        <v>467</v>
      </c>
      <c r="F44" s="47"/>
      <c r="G44" s="188"/>
      <c r="H44" s="1098"/>
      <c r="I44" s="1098"/>
      <c r="J44" s="1098"/>
      <c r="K44" s="1098"/>
      <c r="L44" s="1098"/>
      <c r="M44" s="1098"/>
      <c r="N44" s="1098"/>
      <c r="O44" s="1098"/>
      <c r="P44" s="1098"/>
      <c r="Q44" s="1148"/>
      <c r="R44" s="1098"/>
      <c r="S44" s="1098"/>
      <c r="T44" s="1098"/>
      <c r="U44" s="1098"/>
      <c r="V44" s="1098"/>
      <c r="W44" s="1098"/>
      <c r="X44" s="1098"/>
      <c r="Y44" s="1098"/>
      <c r="Z44" s="1098"/>
      <c r="AA44" s="1098"/>
      <c r="AB44" s="1098"/>
      <c r="AC44" s="1098"/>
      <c r="AD44" s="904"/>
      <c r="AE44" s="904"/>
      <c r="AF44" s="904"/>
      <c r="AG44" s="904"/>
      <c r="AH44" s="904"/>
      <c r="AI44" s="904"/>
      <c r="AJ44" s="904"/>
      <c r="AK44" s="904"/>
      <c r="AL44" s="904"/>
      <c r="AM44" s="904"/>
      <c r="AN44" s="904"/>
      <c r="AO44" s="904"/>
      <c r="AP44" s="904"/>
      <c r="AQ44" s="904"/>
      <c r="AR44" s="904"/>
      <c r="AS44" s="904"/>
      <c r="AT44" s="904"/>
      <c r="AU44" s="904"/>
      <c r="AV44" s="904"/>
      <c r="AW44" s="904"/>
      <c r="AX44" s="904"/>
      <c r="AY44" s="904"/>
      <c r="AZ44" s="904"/>
      <c r="BA44" s="904"/>
      <c r="BB44" s="904"/>
      <c r="BC44" s="904"/>
      <c r="BD44" s="904"/>
      <c r="BE44" s="904"/>
      <c r="BF44" s="904"/>
      <c r="BG44" s="904"/>
      <c r="BH44" s="904"/>
      <c r="BI44" s="904"/>
      <c r="BJ44" s="904"/>
      <c r="BK44" s="904"/>
      <c r="BL44" s="904"/>
      <c r="BM44" s="904"/>
      <c r="BN44" s="904"/>
      <c r="BO44" s="904"/>
      <c r="BP44" s="904"/>
      <c r="BQ44" s="904"/>
      <c r="BR44" s="904"/>
      <c r="BS44" s="904"/>
      <c r="BT44" s="904"/>
      <c r="BU44" s="904"/>
      <c r="BV44" s="904"/>
      <c r="BW44" s="904"/>
      <c r="BX44" s="904"/>
      <c r="BY44" s="904"/>
      <c r="BZ44" s="904"/>
      <c r="CA44" s="904"/>
      <c r="CB44" s="904"/>
      <c r="CC44" s="904"/>
      <c r="CD44" s="904"/>
      <c r="CE44" s="904"/>
      <c r="CF44" s="904"/>
      <c r="CG44" s="904"/>
      <c r="CH44" s="904"/>
      <c r="CI44" s="904"/>
      <c r="CJ44" s="904"/>
      <c r="CK44" s="904"/>
      <c r="CL44" s="904"/>
      <c r="CM44" s="904"/>
      <c r="CN44" s="904"/>
      <c r="CO44" s="904"/>
      <c r="CP44" s="904"/>
      <c r="CQ44" s="904"/>
      <c r="CR44" s="904"/>
      <c r="CS44" s="904"/>
      <c r="CT44" s="904"/>
      <c r="CU44" s="904"/>
      <c r="CV44" s="904"/>
      <c r="CW44" s="904"/>
      <c r="CX44" s="904"/>
      <c r="CY44" s="904"/>
      <c r="CZ44" s="904"/>
      <c r="DA44" s="904"/>
      <c r="DB44" s="904"/>
      <c r="DC44" s="904"/>
      <c r="DD44" s="904"/>
      <c r="DE44" s="904"/>
      <c r="DF44" s="904"/>
      <c r="DG44" s="904"/>
      <c r="DH44" s="904"/>
      <c r="DI44" s="904"/>
      <c r="DJ44" s="904"/>
      <c r="DK44" s="904"/>
      <c r="DL44" s="904"/>
      <c r="DM44" s="904"/>
      <c r="DN44" s="904"/>
      <c r="DO44" s="904"/>
      <c r="DP44" s="904"/>
      <c r="DQ44" s="904"/>
      <c r="DR44" s="904"/>
      <c r="DS44" s="904"/>
      <c r="DT44" s="904"/>
      <c r="DU44" s="904"/>
      <c r="DV44" s="904"/>
      <c r="DW44" s="904"/>
      <c r="DX44" s="904"/>
      <c r="DY44" s="904"/>
      <c r="DZ44" s="904"/>
      <c r="EA44" s="904"/>
      <c r="EB44" s="904"/>
      <c r="EC44" s="904"/>
      <c r="ED44" s="904"/>
      <c r="EE44" s="904"/>
      <c r="EF44" s="904"/>
      <c r="EG44" s="904"/>
      <c r="EH44" s="904"/>
      <c r="EI44" s="904"/>
      <c r="EJ44" s="904"/>
      <c r="EK44" s="904"/>
      <c r="EL44" s="904"/>
      <c r="EM44" s="904"/>
      <c r="EN44" s="904"/>
      <c r="EO44" s="904"/>
      <c r="EP44" s="904"/>
      <c r="EQ44" s="904"/>
      <c r="ER44" s="904"/>
      <c r="ES44" s="904"/>
      <c r="ET44" s="904"/>
      <c r="EU44" s="904"/>
      <c r="EV44" s="904"/>
      <c r="EW44" s="904"/>
      <c r="EX44" s="904"/>
      <c r="EY44" s="904"/>
      <c r="EZ44" s="904"/>
      <c r="FA44" s="904"/>
      <c r="FB44" s="904"/>
      <c r="FC44" s="904"/>
      <c r="FD44" s="904"/>
      <c r="FE44" s="904"/>
      <c r="FF44" s="904"/>
      <c r="FG44" s="904"/>
      <c r="FH44" s="904"/>
      <c r="FI44" s="904"/>
      <c r="FJ44" s="904"/>
      <c r="FK44" s="904"/>
      <c r="FL44" s="904"/>
      <c r="FM44" s="904"/>
      <c r="FN44" s="904"/>
      <c r="FO44" s="904"/>
      <c r="FP44" s="904"/>
      <c r="FQ44" s="904"/>
      <c r="FR44" s="904"/>
      <c r="FS44" s="904"/>
      <c r="FT44" s="904"/>
      <c r="FU44" s="904"/>
      <c r="FV44" s="904"/>
      <c r="FW44" s="904"/>
      <c r="FX44" s="904"/>
      <c r="FY44" s="904"/>
      <c r="FZ44" s="904"/>
      <c r="GA44" s="904"/>
      <c r="GB44" s="904"/>
      <c r="GC44" s="904"/>
      <c r="GD44" s="904"/>
      <c r="GE44" s="904"/>
      <c r="GF44" s="904"/>
      <c r="GG44" s="904"/>
      <c r="GH44" s="904"/>
      <c r="GI44" s="904"/>
      <c r="GJ44" s="904"/>
      <c r="GK44" s="904"/>
      <c r="GL44" s="904"/>
      <c r="GM44" s="904"/>
      <c r="GN44" s="904"/>
      <c r="GO44" s="904"/>
      <c r="GP44" s="904"/>
      <c r="GQ44" s="904"/>
      <c r="GR44" s="904"/>
      <c r="GS44" s="904"/>
      <c r="GT44" s="904"/>
      <c r="GU44" s="904"/>
      <c r="GV44" s="904"/>
      <c r="GW44" s="904"/>
      <c r="GX44" s="904"/>
      <c r="GY44" s="904"/>
      <c r="GZ44" s="904"/>
      <c r="HA44" s="904"/>
      <c r="HB44" s="904"/>
      <c r="HC44" s="904"/>
      <c r="HD44" s="904"/>
      <c r="HE44" s="904"/>
      <c r="HF44" s="904"/>
      <c r="HG44" s="904"/>
      <c r="HH44" s="904"/>
      <c r="HI44" s="904"/>
      <c r="HJ44" s="904"/>
      <c r="HK44" s="904"/>
      <c r="HL44" s="904"/>
      <c r="HM44" s="904"/>
      <c r="HN44" s="904"/>
      <c r="HO44" s="904"/>
      <c r="HP44" s="904"/>
      <c r="HQ44" s="904"/>
      <c r="HR44" s="904"/>
      <c r="HS44" s="904"/>
      <c r="HT44" s="904"/>
      <c r="HU44" s="904"/>
      <c r="HV44" s="904"/>
      <c r="HW44" s="904"/>
      <c r="HX44" s="904"/>
      <c r="HY44" s="904"/>
      <c r="HZ44" s="904"/>
      <c r="IA44" s="904"/>
      <c r="IB44" s="904"/>
      <c r="IC44" s="904"/>
      <c r="ID44" s="904"/>
      <c r="IE44" s="904"/>
      <c r="IF44" s="904"/>
      <c r="IG44" s="904"/>
      <c r="IH44" s="904"/>
      <c r="II44" s="904"/>
      <c r="IJ44" s="904"/>
      <c r="IK44" s="904"/>
      <c r="IL44" s="904"/>
      <c r="IM44" s="904"/>
      <c r="IN44" s="904"/>
      <c r="IO44" s="904"/>
      <c r="IP44" s="904"/>
      <c r="IQ44" s="904"/>
      <c r="IR44" s="904"/>
      <c r="IS44" s="904"/>
      <c r="IT44" s="904"/>
      <c r="IU44" s="904"/>
      <c r="IV44" s="904"/>
      <c r="IW44" s="904"/>
      <c r="IX44" s="904"/>
      <c r="IY44" s="904"/>
      <c r="IZ44" s="904"/>
      <c r="JA44" s="904"/>
      <c r="JB44" s="904"/>
      <c r="JC44" s="904"/>
      <c r="JD44" s="904"/>
      <c r="JE44" s="904"/>
      <c r="JF44" s="904"/>
      <c r="JG44" s="904"/>
      <c r="JH44" s="904"/>
      <c r="JI44" s="904"/>
      <c r="JJ44" s="904"/>
      <c r="JK44" s="904"/>
      <c r="JL44" s="904"/>
      <c r="JM44" s="904"/>
      <c r="JN44" s="904"/>
      <c r="JO44" s="904"/>
      <c r="JP44" s="904"/>
      <c r="JQ44" s="904"/>
      <c r="JR44" s="904"/>
      <c r="JS44" s="904"/>
      <c r="JT44" s="904"/>
      <c r="JU44" s="904"/>
      <c r="JV44" s="904"/>
      <c r="JW44" s="904"/>
      <c r="JX44" s="904"/>
      <c r="JY44" s="904"/>
      <c r="JZ44" s="904"/>
      <c r="KA44" s="904"/>
      <c r="KB44" s="904"/>
      <c r="KC44" s="904"/>
      <c r="KD44" s="904"/>
      <c r="KE44" s="904"/>
      <c r="KF44" s="904"/>
      <c r="KG44" s="904"/>
      <c r="KH44" s="904"/>
      <c r="KI44" s="904"/>
      <c r="KJ44" s="904"/>
      <c r="KK44" s="904"/>
      <c r="KL44" s="904"/>
      <c r="KM44" s="904"/>
      <c r="KN44" s="904"/>
      <c r="KO44" s="904"/>
      <c r="KP44" s="904"/>
      <c r="KQ44" s="904"/>
      <c r="KR44" s="904"/>
    </row>
    <row r="45" spans="1:304" x14ac:dyDescent="0.3">
      <c r="A45" s="43" t="s">
        <v>472</v>
      </c>
      <c r="B45" s="47"/>
      <c r="C45" s="47"/>
      <c r="D45" s="47"/>
      <c r="E45" s="51" t="s">
        <v>467</v>
      </c>
      <c r="F45" s="47"/>
      <c r="G45" s="188"/>
      <c r="H45" s="1098"/>
      <c r="I45" s="1098"/>
      <c r="J45" s="1098"/>
      <c r="K45" s="1098"/>
      <c r="L45" s="1098"/>
      <c r="M45" s="1098"/>
      <c r="N45" s="1098"/>
      <c r="O45" s="1098"/>
      <c r="P45" s="1098"/>
      <c r="Q45" s="1148"/>
      <c r="R45" s="1098"/>
      <c r="S45" s="1098"/>
      <c r="T45" s="1098"/>
      <c r="U45" s="1098"/>
      <c r="V45" s="1098"/>
      <c r="W45" s="1098"/>
      <c r="X45" s="1098"/>
      <c r="Y45" s="1098"/>
      <c r="Z45" s="1098"/>
      <c r="AA45" s="1098"/>
      <c r="AB45" s="1098"/>
      <c r="AC45" s="1098"/>
      <c r="AD45" s="904"/>
      <c r="AE45" s="904"/>
    </row>
    <row r="46" spans="1:304" x14ac:dyDescent="0.3">
      <c r="A46" s="23" t="s">
        <v>1520</v>
      </c>
      <c r="B46" s="26"/>
      <c r="C46" s="26"/>
      <c r="D46" s="29"/>
      <c r="E46" s="26" t="s">
        <v>467</v>
      </c>
      <c r="F46" s="26"/>
      <c r="G46" s="129"/>
      <c r="H46" s="1098"/>
      <c r="I46" s="1098"/>
      <c r="J46" s="1098"/>
      <c r="K46" s="1098"/>
      <c r="L46" s="1098"/>
      <c r="M46" s="1098"/>
      <c r="N46" s="1098"/>
      <c r="O46" s="1098"/>
      <c r="P46" s="1098"/>
      <c r="Q46" s="1148"/>
      <c r="R46" s="1098"/>
      <c r="S46" s="1098"/>
      <c r="T46" s="1098"/>
      <c r="U46" s="1098"/>
      <c r="V46" s="1098"/>
      <c r="W46" s="1098"/>
      <c r="X46" s="1098"/>
      <c r="Y46" s="1098"/>
      <c r="Z46" s="1098"/>
      <c r="AA46" s="1098"/>
      <c r="AB46" s="1098"/>
      <c r="AC46" s="1098"/>
      <c r="AD46" s="904"/>
      <c r="AE46" s="904"/>
    </row>
  </sheetData>
  <mergeCells count="1">
    <mergeCell ref="H4:AC4"/>
  </mergeCells>
  <hyperlinks>
    <hyperlink ref="E5" r:id="rId1" xr:uid="{00000000-0004-0000-0600-000000000000}"/>
    <hyperlink ref="E6" r:id="rId2" xr:uid="{00000000-0004-0000-0600-000001000000}"/>
    <hyperlink ref="E7" r:id="rId3" xr:uid="{00000000-0004-0000-0600-000002000000}"/>
    <hyperlink ref="E11" r:id="rId4" xr:uid="{00000000-0004-0000-0600-000003000000}"/>
    <hyperlink ref="E12" r:id="rId5" xr:uid="{00000000-0004-0000-0600-000004000000}"/>
    <hyperlink ref="E14" r:id="rId6" xr:uid="{00000000-0004-0000-0600-000005000000}"/>
    <hyperlink ref="E17" r:id="rId7" display="NSCAFG00000019402" xr:uid="{00000000-0004-0000-0600-000006000000}"/>
    <hyperlink ref="E33" r:id="rId8" display="ENSONIG00000019049" xr:uid="{00000000-0004-0000-0600-000007000000}"/>
    <hyperlink ref="E42" r:id="rId9" xr:uid="{00000000-0004-0000-0600-000008000000}"/>
  </hyperlinks>
  <pageMargins left="0.7" right="0.7" top="0.75" bottom="0.75" header="0.3" footer="0.3"/>
  <pageSetup paperSize="9" orientation="portrait"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20"/>
  <sheetViews>
    <sheetView workbookViewId="0">
      <pane xSplit="1" topLeftCell="O1" activePane="topRight" state="frozen"/>
      <selection pane="topRight" activeCell="A20" sqref="A20"/>
    </sheetView>
  </sheetViews>
  <sheetFormatPr baseColWidth="10" defaultColWidth="8.81640625" defaultRowHeight="14" x14ac:dyDescent="0.3"/>
  <cols>
    <col min="1" max="1" width="35.81640625" style="3" customWidth="1"/>
    <col min="2" max="2" width="25" style="3" customWidth="1"/>
    <col min="3" max="3" width="14.81640625" style="3" customWidth="1"/>
    <col min="4" max="4" width="19.81640625" style="3" customWidth="1"/>
    <col min="5" max="5" width="23" style="3" customWidth="1"/>
    <col min="6" max="6" width="5" style="3" customWidth="1"/>
    <col min="7" max="7" width="22.26953125" style="3" customWidth="1"/>
    <col min="8" max="8" width="11.453125" style="3" customWidth="1"/>
    <col min="9" max="9" width="18.26953125" style="3" customWidth="1"/>
    <col min="10" max="10" width="24.1796875" style="3" customWidth="1"/>
    <col min="11" max="11" width="4.453125" style="3" customWidth="1"/>
    <col min="12" max="15" width="8.81640625" style="3"/>
    <col min="16" max="16" width="19.81640625" style="3" customWidth="1"/>
    <col min="17" max="17" width="36.453125" style="3" customWidth="1"/>
    <col min="18" max="18" width="20" style="3" customWidth="1"/>
    <col min="19" max="19" width="19.453125" style="3" customWidth="1"/>
    <col min="20" max="21" width="8.81640625" style="3"/>
    <col min="22" max="22" width="15.81640625" style="3" customWidth="1"/>
    <col min="23" max="23" width="10.7265625" style="3" customWidth="1"/>
    <col min="24" max="24" width="19.26953125" style="3" customWidth="1"/>
    <col min="25" max="25" width="21.453125" style="3" customWidth="1"/>
    <col min="26" max="26" width="2.81640625" style="3" customWidth="1"/>
    <col min="27" max="27" width="19.7265625" style="3" customWidth="1"/>
    <col min="28" max="28" width="8.7265625" style="3" customWidth="1"/>
    <col min="29" max="29" width="4.26953125" style="3" customWidth="1"/>
    <col min="30" max="30" width="3.7265625" style="3" customWidth="1"/>
    <col min="31" max="31" width="25" style="3" customWidth="1"/>
    <col min="32" max="32" width="21.81640625" style="3" customWidth="1"/>
    <col min="33" max="33" width="19.26953125" style="3" customWidth="1"/>
    <col min="34" max="34" width="20.453125" style="3" customWidth="1"/>
    <col min="35" max="35" width="8.81640625" style="3"/>
    <col min="36" max="36" width="19.26953125" style="3" customWidth="1"/>
    <col min="37" max="37" width="11.7265625" style="3" customWidth="1"/>
    <col min="38" max="38" width="8.81640625" style="3"/>
    <col min="39" max="39" width="20.453125" style="3" customWidth="1"/>
    <col min="40" max="40" width="20" style="3" customWidth="1"/>
    <col min="41" max="41" width="19.26953125" style="3" customWidth="1"/>
    <col min="42" max="16384" width="8.81640625" style="3"/>
  </cols>
  <sheetData>
    <row r="1" spans="1:43" x14ac:dyDescent="0.3">
      <c r="A1" s="3" t="s">
        <v>1718</v>
      </c>
    </row>
    <row r="2" spans="1:43" s="904" customFormat="1" x14ac:dyDescent="0.3"/>
    <row r="3" spans="1:43" x14ac:dyDescent="0.3">
      <c r="A3" s="617" t="s">
        <v>173</v>
      </c>
      <c r="B3" s="33">
        <v>12</v>
      </c>
      <c r="C3" s="33" t="s">
        <v>889</v>
      </c>
      <c r="D3" s="33" t="s">
        <v>890</v>
      </c>
      <c r="E3" s="34" t="s">
        <v>891</v>
      </c>
      <c r="F3" s="33">
        <v>2</v>
      </c>
      <c r="G3" s="56" t="s">
        <v>892</v>
      </c>
      <c r="H3" s="56" t="s">
        <v>893</v>
      </c>
      <c r="I3" s="56" t="s">
        <v>894</v>
      </c>
      <c r="J3" s="59" t="s">
        <v>506</v>
      </c>
      <c r="K3" s="56"/>
      <c r="L3" s="183" t="s">
        <v>895</v>
      </c>
      <c r="M3" s="635"/>
      <c r="N3" s="1198"/>
      <c r="O3" s="801"/>
      <c r="P3" s="801"/>
      <c r="Q3" s="801"/>
      <c r="R3" s="801" t="s">
        <v>1719</v>
      </c>
      <c r="S3" s="801"/>
      <c r="T3" s="801"/>
      <c r="U3" s="801"/>
      <c r="V3" s="801"/>
      <c r="W3" s="804" t="s">
        <v>145</v>
      </c>
      <c r="X3" s="1202" t="s">
        <v>909</v>
      </c>
      <c r="Y3" s="1203" t="s">
        <v>910</v>
      </c>
      <c r="Z3" s="801"/>
      <c r="AA3" s="512"/>
      <c r="AB3" s="476"/>
      <c r="AC3" s="50"/>
      <c r="AD3" s="512"/>
      <c r="AE3" s="512" t="s">
        <v>1720</v>
      </c>
      <c r="AF3" s="512"/>
      <c r="AG3" s="512"/>
      <c r="AH3" s="512"/>
      <c r="AI3" s="512"/>
      <c r="AJ3" s="512"/>
      <c r="AK3" s="512"/>
      <c r="AL3" s="512"/>
      <c r="AM3" s="512"/>
    </row>
    <row r="4" spans="1:43" x14ac:dyDescent="0.3">
      <c r="A4" s="617" t="s">
        <v>301</v>
      </c>
      <c r="B4" s="33">
        <v>1</v>
      </c>
      <c r="C4" s="33" t="s">
        <v>1068</v>
      </c>
      <c r="D4" s="33" t="s">
        <v>1069</v>
      </c>
      <c r="E4" s="34" t="s">
        <v>1070</v>
      </c>
      <c r="F4" s="33">
        <v>2</v>
      </c>
      <c r="G4" s="27">
        <v>1</v>
      </c>
      <c r="H4" s="53" t="s">
        <v>1068</v>
      </c>
      <c r="I4" s="27" t="s">
        <v>1071</v>
      </c>
      <c r="J4" s="60" t="s">
        <v>1072</v>
      </c>
      <c r="K4" s="27">
        <v>3</v>
      </c>
      <c r="L4" s="183" t="s">
        <v>1073</v>
      </c>
      <c r="M4" s="511" t="s">
        <v>725</v>
      </c>
      <c r="N4" s="802"/>
      <c r="O4" s="801"/>
      <c r="P4" s="801"/>
      <c r="Q4" s="801"/>
      <c r="R4" s="801" t="s">
        <v>1721</v>
      </c>
      <c r="S4" s="801" t="s">
        <v>1722</v>
      </c>
      <c r="T4" s="801"/>
      <c r="U4" s="801"/>
      <c r="V4" s="801" t="s">
        <v>1723</v>
      </c>
      <c r="W4" s="804" t="s">
        <v>145</v>
      </c>
      <c r="X4" s="1202" t="s">
        <v>909</v>
      </c>
      <c r="Y4" s="1203" t="s">
        <v>910</v>
      </c>
      <c r="Z4" s="801"/>
      <c r="AA4" s="806"/>
      <c r="AB4" s="1199" t="s">
        <v>147</v>
      </c>
      <c r="AC4" s="50"/>
      <c r="AD4" s="806"/>
      <c r="AE4" s="806" t="s">
        <v>1724</v>
      </c>
      <c r="AF4" s="806"/>
      <c r="AG4" s="806" t="s">
        <v>1725</v>
      </c>
      <c r="AH4" s="512"/>
      <c r="AI4" s="806"/>
      <c r="AJ4" s="806" t="s">
        <v>1726</v>
      </c>
      <c r="AK4" s="806"/>
      <c r="AL4" s="806"/>
      <c r="AM4" s="806" t="s">
        <v>1727</v>
      </c>
    </row>
    <row r="5" spans="1:43" x14ac:dyDescent="0.3">
      <c r="A5" s="617" t="s">
        <v>400</v>
      </c>
      <c r="B5" s="33">
        <v>25</v>
      </c>
      <c r="C5" s="33" t="s">
        <v>1204</v>
      </c>
      <c r="D5" s="33" t="s">
        <v>1205</v>
      </c>
      <c r="E5" s="34" t="s">
        <v>1206</v>
      </c>
      <c r="F5" s="33">
        <v>2</v>
      </c>
      <c r="G5" s="54">
        <v>4</v>
      </c>
      <c r="H5" s="57" t="s">
        <v>1207</v>
      </c>
      <c r="I5" s="57" t="s">
        <v>1208</v>
      </c>
      <c r="J5" s="63" t="s">
        <v>506</v>
      </c>
      <c r="K5" s="57"/>
      <c r="L5" s="183" t="s">
        <v>1209</v>
      </c>
      <c r="M5" s="636"/>
      <c r="N5" s="1200"/>
      <c r="O5" s="801"/>
      <c r="P5" s="801"/>
      <c r="Q5" s="801" t="s">
        <v>1728</v>
      </c>
      <c r="R5" s="801" t="s">
        <v>1729</v>
      </c>
      <c r="S5" s="801" t="s">
        <v>1730</v>
      </c>
      <c r="T5" s="801"/>
      <c r="U5" s="801"/>
      <c r="V5" s="801"/>
      <c r="W5" s="804" t="s">
        <v>1133</v>
      </c>
      <c r="X5" s="1202" t="s">
        <v>1731</v>
      </c>
      <c r="Y5" s="1203" t="s">
        <v>910</v>
      </c>
      <c r="AA5" s="806"/>
      <c r="AB5" s="479"/>
      <c r="AC5" s="50"/>
      <c r="AD5" s="806"/>
      <c r="AE5" s="806" t="s">
        <v>1732</v>
      </c>
      <c r="AF5" s="806"/>
      <c r="AG5" s="806"/>
      <c r="AH5" s="806"/>
      <c r="AJ5" s="806" t="s">
        <v>1733</v>
      </c>
      <c r="AL5" s="50"/>
      <c r="AM5" s="512" t="s">
        <v>1734</v>
      </c>
    </row>
    <row r="6" spans="1:43" x14ac:dyDescent="0.3">
      <c r="A6" s="617" t="s">
        <v>472</v>
      </c>
      <c r="B6" s="35">
        <v>10</v>
      </c>
      <c r="C6" s="37" t="s">
        <v>1354</v>
      </c>
      <c r="D6" s="37" t="s">
        <v>1355</v>
      </c>
      <c r="E6" s="35" t="s">
        <v>1079</v>
      </c>
      <c r="F6" s="35">
        <v>5</v>
      </c>
      <c r="G6" s="64">
        <v>10</v>
      </c>
      <c r="H6" s="65" t="s">
        <v>1356</v>
      </c>
      <c r="I6" s="66" t="s">
        <v>1357</v>
      </c>
      <c r="J6" s="58" t="s">
        <v>279</v>
      </c>
      <c r="K6" s="58">
        <v>2</v>
      </c>
      <c r="L6" s="184" t="s">
        <v>1358</v>
      </c>
      <c r="M6" s="637" t="s">
        <v>1359</v>
      </c>
      <c r="N6" s="801"/>
      <c r="O6" s="801"/>
      <c r="P6" s="801"/>
      <c r="Q6" s="801"/>
      <c r="R6" s="801"/>
      <c r="S6" s="801"/>
      <c r="T6" s="801"/>
      <c r="U6" s="801"/>
      <c r="V6" s="801"/>
      <c r="W6" s="804" t="s">
        <v>145</v>
      </c>
      <c r="X6" s="801"/>
      <c r="Y6" s="801"/>
      <c r="Z6" s="801"/>
      <c r="AA6" s="50"/>
      <c r="AB6" s="1199" t="s">
        <v>147</v>
      </c>
      <c r="AC6" s="806"/>
      <c r="AD6" s="806"/>
      <c r="AE6" s="50" t="s">
        <v>1735</v>
      </c>
      <c r="AF6" s="50" t="s">
        <v>1736</v>
      </c>
      <c r="AG6" s="806" t="s">
        <v>1737</v>
      </c>
      <c r="AH6" s="806"/>
      <c r="AI6" s="806"/>
      <c r="AJ6" s="512"/>
      <c r="AK6" s="806"/>
      <c r="AL6" s="806"/>
      <c r="AM6" s="806"/>
    </row>
    <row r="7" spans="1:43" ht="14.5" x14ac:dyDescent="0.35">
      <c r="A7" s="617" t="s">
        <v>486</v>
      </c>
      <c r="B7" s="23" t="s">
        <v>1738</v>
      </c>
      <c r="C7" s="33" t="s">
        <v>279</v>
      </c>
      <c r="D7" s="23" t="s">
        <v>1739</v>
      </c>
      <c r="E7" s="23" t="s">
        <v>1740</v>
      </c>
      <c r="F7" s="33">
        <v>3</v>
      </c>
      <c r="G7" s="43" t="s">
        <v>1741</v>
      </c>
      <c r="H7" s="43" t="s">
        <v>279</v>
      </c>
      <c r="I7" s="43" t="s">
        <v>1742</v>
      </c>
      <c r="J7" s="43" t="s">
        <v>1743</v>
      </c>
      <c r="K7" s="43">
        <v>3</v>
      </c>
      <c r="L7" s="126"/>
      <c r="M7" s="477"/>
      <c r="N7" s="474"/>
      <c r="O7" s="801"/>
      <c r="P7" s="50" t="s">
        <v>1744</v>
      </c>
      <c r="Q7" s="50" t="s">
        <v>1745</v>
      </c>
      <c r="R7" s="50" t="s">
        <v>1446</v>
      </c>
      <c r="S7" s="50" t="s">
        <v>1746</v>
      </c>
      <c r="T7" s="50" t="s">
        <v>1747</v>
      </c>
      <c r="U7" s="1201" t="s">
        <v>1748</v>
      </c>
      <c r="V7" s="50" t="s">
        <v>1749</v>
      </c>
      <c r="W7" s="480" t="s">
        <v>158</v>
      </c>
      <c r="X7" s="806" t="s">
        <v>1174</v>
      </c>
      <c r="Y7" s="806" t="s">
        <v>1750</v>
      </c>
      <c r="Z7" s="50"/>
      <c r="AA7" s="50" t="s">
        <v>1751</v>
      </c>
      <c r="AB7" s="480" t="s">
        <v>159</v>
      </c>
      <c r="AC7" s="50"/>
      <c r="AD7" s="50"/>
      <c r="AE7" s="50" t="s">
        <v>1752</v>
      </c>
      <c r="AF7" s="50" t="s">
        <v>1753</v>
      </c>
      <c r="AG7" s="50" t="s">
        <v>1754</v>
      </c>
      <c r="AH7" s="50"/>
      <c r="AI7" s="50"/>
      <c r="AJ7" s="548" t="s">
        <v>1755</v>
      </c>
      <c r="AK7" s="50" t="s">
        <v>1756</v>
      </c>
      <c r="AL7" s="50"/>
      <c r="AM7" s="549" t="s">
        <v>1757</v>
      </c>
    </row>
    <row r="8" spans="1:43" x14ac:dyDescent="0.3">
      <c r="AN8" s="904"/>
      <c r="AO8" s="904"/>
      <c r="AP8" s="904"/>
      <c r="AQ8" s="904"/>
    </row>
    <row r="9" spans="1:43" x14ac:dyDescent="0.3">
      <c r="AF9" s="904"/>
      <c r="AG9" s="904"/>
      <c r="AH9" s="904"/>
      <c r="AI9" s="904"/>
      <c r="AJ9" s="904"/>
    </row>
    <row r="10" spans="1:43" x14ac:dyDescent="0.3">
      <c r="A10" s="3" t="s">
        <v>1758</v>
      </c>
    </row>
    <row r="11" spans="1:43" x14ac:dyDescent="0.3">
      <c r="AN11" s="692"/>
    </row>
    <row r="12" spans="1:43" x14ac:dyDescent="0.3">
      <c r="AM12" s="692"/>
      <c r="AN12" s="692"/>
    </row>
    <row r="13" spans="1:43" x14ac:dyDescent="0.3">
      <c r="A13" s="511" t="s">
        <v>173</v>
      </c>
      <c r="B13" s="800">
        <v>3</v>
      </c>
      <c r="C13" s="800" t="s">
        <v>502</v>
      </c>
      <c r="D13" s="800" t="s">
        <v>503</v>
      </c>
      <c r="E13" s="801" t="s">
        <v>504</v>
      </c>
      <c r="F13" s="800">
        <v>4</v>
      </c>
      <c r="G13" s="55">
        <v>3</v>
      </c>
      <c r="H13" s="55" t="s">
        <v>502</v>
      </c>
      <c r="I13" s="55" t="s">
        <v>1759</v>
      </c>
      <c r="J13" s="55" t="s">
        <v>506</v>
      </c>
      <c r="K13" s="55"/>
      <c r="L13" s="802" t="s">
        <v>507</v>
      </c>
      <c r="M13" s="803"/>
      <c r="N13" s="50"/>
      <c r="O13" s="50"/>
      <c r="P13" s="512"/>
      <c r="Q13" s="801"/>
      <c r="R13" s="801" t="s">
        <v>1760</v>
      </c>
      <c r="S13" s="801"/>
      <c r="T13" s="801"/>
      <c r="U13" s="801"/>
      <c r="V13" s="801"/>
      <c r="W13" s="804" t="s">
        <v>144</v>
      </c>
      <c r="X13" s="1189" t="s">
        <v>1761</v>
      </c>
      <c r="Y13" s="1189" t="s">
        <v>1762</v>
      </c>
      <c r="Z13" s="804"/>
      <c r="AA13" s="801"/>
      <c r="AB13" s="805"/>
      <c r="AC13" s="801"/>
      <c r="AD13" s="801"/>
      <c r="AE13" s="801"/>
      <c r="AF13" s="1205"/>
      <c r="AG13" s="512"/>
      <c r="AH13" s="801" t="s">
        <v>1763</v>
      </c>
      <c r="AI13" s="801"/>
      <c r="AJ13" s="801"/>
      <c r="AK13" s="801"/>
      <c r="AL13" s="50"/>
      <c r="AM13" s="50"/>
      <c r="AN13" s="508"/>
      <c r="AO13" s="904"/>
    </row>
    <row r="14" spans="1:43" x14ac:dyDescent="0.3">
      <c r="A14" s="511" t="s">
        <v>301</v>
      </c>
      <c r="B14" s="800">
        <v>12</v>
      </c>
      <c r="C14" s="800" t="s">
        <v>616</v>
      </c>
      <c r="D14" s="800" t="s">
        <v>617</v>
      </c>
      <c r="E14" s="801" t="s">
        <v>618</v>
      </c>
      <c r="F14" s="800">
        <v>2</v>
      </c>
      <c r="G14" s="55">
        <v>12</v>
      </c>
      <c r="H14" s="55" t="s">
        <v>619</v>
      </c>
      <c r="I14" s="55" t="s">
        <v>1764</v>
      </c>
      <c r="J14" s="55" t="s">
        <v>506</v>
      </c>
      <c r="K14" s="55"/>
      <c r="L14" s="802" t="s">
        <v>621</v>
      </c>
      <c r="M14" s="803"/>
      <c r="N14" s="50"/>
      <c r="O14" s="50"/>
      <c r="P14" s="512" t="s">
        <v>1765</v>
      </c>
      <c r="Q14" s="801"/>
      <c r="R14" s="801" t="s">
        <v>1766</v>
      </c>
      <c r="S14" s="801" t="s">
        <v>1767</v>
      </c>
      <c r="T14" s="801"/>
      <c r="U14" s="801"/>
      <c r="V14" s="801"/>
      <c r="W14" s="804" t="s">
        <v>144</v>
      </c>
      <c r="X14" s="1189" t="s">
        <v>1768</v>
      </c>
      <c r="Y14" s="1189" t="s">
        <v>1769</v>
      </c>
      <c r="Z14" s="1189"/>
      <c r="AA14" s="801"/>
      <c r="AB14" s="805"/>
      <c r="AC14" s="801"/>
      <c r="AD14" s="801"/>
      <c r="AE14" s="801" t="s">
        <v>1770</v>
      </c>
      <c r="AF14" s="1205"/>
      <c r="AG14" s="512" t="s">
        <v>1771</v>
      </c>
      <c r="AH14" s="801" t="s">
        <v>1772</v>
      </c>
      <c r="AI14" s="801"/>
      <c r="AJ14" s="801"/>
      <c r="AK14" s="801"/>
      <c r="AL14" s="50"/>
      <c r="AM14" s="50"/>
      <c r="AN14" s="508"/>
      <c r="AO14" s="904"/>
    </row>
    <row r="15" spans="1:43" x14ac:dyDescent="0.3">
      <c r="A15" s="511" t="s">
        <v>718</v>
      </c>
      <c r="B15" s="800">
        <v>6</v>
      </c>
      <c r="C15" s="800" t="s">
        <v>719</v>
      </c>
      <c r="D15" s="800" t="s">
        <v>720</v>
      </c>
      <c r="E15" s="801" t="s">
        <v>721</v>
      </c>
      <c r="F15" s="800">
        <v>3</v>
      </c>
      <c r="G15" s="43">
        <v>6</v>
      </c>
      <c r="H15" s="76" t="s">
        <v>719</v>
      </c>
      <c r="I15" s="76" t="s">
        <v>722</v>
      </c>
      <c r="J15" s="76" t="s">
        <v>723</v>
      </c>
      <c r="K15" s="43">
        <v>2</v>
      </c>
      <c r="L15" s="802" t="s">
        <v>724</v>
      </c>
      <c r="M15" s="512" t="s">
        <v>725</v>
      </c>
      <c r="N15" s="50"/>
      <c r="O15" s="50"/>
      <c r="P15" s="512"/>
      <c r="Q15" s="801" t="s">
        <v>1773</v>
      </c>
      <c r="R15" s="801"/>
      <c r="S15" s="801"/>
      <c r="T15" s="801"/>
      <c r="U15" s="801"/>
      <c r="V15" s="801"/>
      <c r="W15" s="804" t="s">
        <v>680</v>
      </c>
      <c r="X15" s="1189" t="s">
        <v>1774</v>
      </c>
      <c r="Y15" s="1189" t="s">
        <v>1775</v>
      </c>
      <c r="Z15" s="1189"/>
      <c r="AA15" s="512" t="s">
        <v>1776</v>
      </c>
      <c r="AB15" s="804" t="s">
        <v>684</v>
      </c>
      <c r="AC15" s="801"/>
      <c r="AD15" s="801"/>
      <c r="AE15" s="801"/>
      <c r="AF15" s="801"/>
      <c r="AG15" s="1206" t="s">
        <v>1777</v>
      </c>
      <c r="AH15" s="801" t="s">
        <v>1778</v>
      </c>
      <c r="AI15" s="801"/>
      <c r="AJ15" s="801"/>
      <c r="AL15" s="801"/>
      <c r="AM15" s="801"/>
      <c r="AN15" s="904"/>
      <c r="AO15" s="904"/>
      <c r="AP15" s="904"/>
      <c r="AQ15" s="904"/>
    </row>
    <row r="16" spans="1:43" x14ac:dyDescent="0.3">
      <c r="A16" s="126" t="s">
        <v>472</v>
      </c>
      <c r="B16" s="800">
        <v>27</v>
      </c>
      <c r="C16" s="800" t="s">
        <v>867</v>
      </c>
      <c r="D16" s="800" t="s">
        <v>868</v>
      </c>
      <c r="E16" s="800" t="s">
        <v>279</v>
      </c>
      <c r="F16" s="800">
        <v>2</v>
      </c>
      <c r="G16" s="810">
        <v>27</v>
      </c>
      <c r="H16" s="810" t="s">
        <v>869</v>
      </c>
      <c r="I16" s="810" t="s">
        <v>870</v>
      </c>
      <c r="J16" s="810" t="s">
        <v>279</v>
      </c>
      <c r="K16" s="810">
        <v>5</v>
      </c>
      <c r="L16" s="474" t="s">
        <v>871</v>
      </c>
      <c r="M16" s="475" t="s">
        <v>872</v>
      </c>
      <c r="N16" s="50"/>
      <c r="O16" s="50"/>
      <c r="P16" s="50"/>
      <c r="Q16" s="801"/>
      <c r="R16" s="801"/>
      <c r="S16" s="1204" t="s">
        <v>873</v>
      </c>
      <c r="T16" s="801"/>
      <c r="U16" s="801"/>
      <c r="V16" s="801"/>
      <c r="W16" s="804" t="s">
        <v>144</v>
      </c>
      <c r="X16" s="801"/>
      <c r="Y16" s="806" t="s">
        <v>1779</v>
      </c>
      <c r="Z16" s="806"/>
      <c r="AA16" s="801"/>
      <c r="AB16" s="804" t="s">
        <v>148</v>
      </c>
      <c r="AC16" s="804"/>
      <c r="AD16" s="801"/>
      <c r="AE16" s="801"/>
      <c r="AF16" s="1207" t="s">
        <v>881</v>
      </c>
      <c r="AG16" s="1206" t="s">
        <v>866</v>
      </c>
      <c r="AI16" s="801"/>
      <c r="AJ16" s="50"/>
      <c r="AK16" s="50"/>
      <c r="AL16" s="50"/>
      <c r="AM16" s="50"/>
    </row>
    <row r="17" spans="1:51" ht="14.5" x14ac:dyDescent="0.35">
      <c r="A17" s="617" t="s">
        <v>486</v>
      </c>
      <c r="B17" s="23" t="s">
        <v>1738</v>
      </c>
      <c r="C17" s="33" t="s">
        <v>279</v>
      </c>
      <c r="D17" s="23" t="s">
        <v>1739</v>
      </c>
      <c r="E17" s="23" t="s">
        <v>1740</v>
      </c>
      <c r="F17" s="33">
        <v>3</v>
      </c>
      <c r="G17" s="43" t="s">
        <v>1741</v>
      </c>
      <c r="H17" s="43" t="s">
        <v>279</v>
      </c>
      <c r="I17" s="43" t="s">
        <v>1742</v>
      </c>
      <c r="J17" s="43" t="s">
        <v>1743</v>
      </c>
      <c r="K17" s="43">
        <v>3</v>
      </c>
      <c r="L17" s="474"/>
      <c r="M17" s="50"/>
      <c r="N17" s="50"/>
      <c r="O17" s="50"/>
      <c r="P17" s="50" t="s">
        <v>1780</v>
      </c>
      <c r="Q17" s="50" t="s">
        <v>1781</v>
      </c>
      <c r="R17" s="50" t="s">
        <v>1446</v>
      </c>
      <c r="S17" s="801" t="s">
        <v>1782</v>
      </c>
      <c r="T17" s="50" t="s">
        <v>1747</v>
      </c>
      <c r="U17" s="1201" t="s">
        <v>1748</v>
      </c>
      <c r="V17" s="50" t="s">
        <v>1749</v>
      </c>
      <c r="W17" s="480" t="s">
        <v>158</v>
      </c>
      <c r="X17" s="806" t="s">
        <v>1174</v>
      </c>
      <c r="Y17" s="806" t="s">
        <v>1750</v>
      </c>
      <c r="Z17" s="806"/>
      <c r="AA17" s="50" t="s">
        <v>1783</v>
      </c>
      <c r="AB17" s="480" t="s">
        <v>159</v>
      </c>
      <c r="AC17" s="50"/>
      <c r="AD17" s="50"/>
      <c r="AE17" s="50" t="s">
        <v>1784</v>
      </c>
      <c r="AF17" s="50"/>
      <c r="AG17" s="50" t="s">
        <v>1785</v>
      </c>
      <c r="AH17" s="50" t="s">
        <v>1786</v>
      </c>
      <c r="AI17" s="50"/>
      <c r="AJ17" s="50"/>
      <c r="AK17" s="50" t="s">
        <v>1756</v>
      </c>
      <c r="AL17" s="50"/>
      <c r="AM17" s="50"/>
      <c r="AN17" s="904"/>
      <c r="AO17" s="904"/>
    </row>
    <row r="18" spans="1:51" x14ac:dyDescent="0.3">
      <c r="AV18" s="904"/>
      <c r="AW18" s="904"/>
      <c r="AX18" s="904"/>
      <c r="AY18" s="904"/>
    </row>
    <row r="19" spans="1:51" x14ac:dyDescent="0.3">
      <c r="AE19" s="508"/>
      <c r="AF19" s="508"/>
      <c r="AG19" s="508"/>
      <c r="AH19" s="508"/>
      <c r="AI19" s="508"/>
      <c r="AJ19" s="508"/>
      <c r="AK19" s="514"/>
      <c r="AL19" s="508"/>
    </row>
    <row r="20" spans="1:51" x14ac:dyDescent="0.3">
      <c r="AE20" s="508"/>
      <c r="AF20" s="508"/>
      <c r="AG20" s="508"/>
      <c r="AH20" s="508"/>
      <c r="AI20" s="508"/>
      <c r="AJ20" s="508"/>
      <c r="AK20" s="508"/>
      <c r="AL20" s="508"/>
    </row>
  </sheetData>
  <hyperlinks>
    <hyperlink ref="E3" r:id="rId1" xr:uid="{00000000-0004-0000-0700-000000000000}"/>
    <hyperlink ref="E5" r:id="rId2" xr:uid="{00000000-0004-0000-0700-000001000000}"/>
  </hyperlinks>
  <pageMargins left="0.7" right="0.7" top="0.75" bottom="0.75" header="0.3" footer="0.3"/>
  <pageSetup paperSize="9" orientation="portrait"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
  <sheetViews>
    <sheetView workbookViewId="0">
      <selection activeCell="B11" sqref="B11"/>
    </sheetView>
  </sheetViews>
  <sheetFormatPr baseColWidth="10" defaultColWidth="8.81640625" defaultRowHeight="14" x14ac:dyDescent="0.3"/>
  <cols>
    <col min="1" max="1" width="44.453125" style="87" customWidth="1"/>
    <col min="2" max="2" width="15.81640625" style="87" customWidth="1"/>
    <col min="3" max="3" width="18.453125" style="87" customWidth="1"/>
    <col min="4" max="4" width="27.81640625" style="87" customWidth="1"/>
    <col min="5" max="5" width="29.7265625" style="87" customWidth="1"/>
    <col min="6" max="6" width="23.26953125" style="87" bestFit="1" customWidth="1"/>
    <col min="7" max="7" width="21.453125" style="87" customWidth="1"/>
    <col min="8" max="8" width="85.7265625" style="87" customWidth="1"/>
    <col min="9" max="9" width="48" style="87" customWidth="1"/>
    <col min="10" max="10" width="28.453125" style="87" customWidth="1"/>
    <col min="11" max="16384" width="8.81640625" style="87"/>
  </cols>
  <sheetData>
    <row r="1" spans="1:10" x14ac:dyDescent="0.3">
      <c r="A1" s="212" t="s">
        <v>1787</v>
      </c>
      <c r="B1" s="1419"/>
      <c r="C1" s="1419"/>
      <c r="D1" s="1419"/>
      <c r="E1" s="1419"/>
      <c r="F1" s="1419"/>
      <c r="G1" s="1419"/>
      <c r="H1" s="1419"/>
      <c r="I1" s="1419"/>
      <c r="J1" s="1419"/>
    </row>
    <row r="4" spans="1:10" x14ac:dyDescent="0.3">
      <c r="A4" s="68" t="s">
        <v>4</v>
      </c>
      <c r="B4" s="74" t="s">
        <v>1788</v>
      </c>
      <c r="C4" s="75" t="s">
        <v>1789</v>
      </c>
      <c r="D4" s="75" t="s">
        <v>166</v>
      </c>
      <c r="E4" s="75" t="s">
        <v>167</v>
      </c>
      <c r="F4" s="75" t="s">
        <v>168</v>
      </c>
      <c r="G4" s="75" t="s">
        <v>1790</v>
      </c>
      <c r="H4" s="74" t="s">
        <v>1791</v>
      </c>
      <c r="I4" s="68" t="s">
        <v>1792</v>
      </c>
      <c r="J4" s="68" t="s">
        <v>1793</v>
      </c>
    </row>
    <row r="5" spans="1:10" ht="14.5" x14ac:dyDescent="0.35">
      <c r="A5" s="490" t="s">
        <v>126</v>
      </c>
      <c r="B5" s="43" t="s">
        <v>143</v>
      </c>
      <c r="C5" s="43">
        <v>6</v>
      </c>
      <c r="D5" s="43" t="s">
        <v>1794</v>
      </c>
      <c r="E5" s="43" t="s">
        <v>1795</v>
      </c>
      <c r="F5" s="43" t="s">
        <v>1796</v>
      </c>
      <c r="G5" s="43">
        <v>3</v>
      </c>
      <c r="H5" s="474" t="s">
        <v>1797</v>
      </c>
      <c r="I5" s="43" t="s">
        <v>1798</v>
      </c>
      <c r="J5" s="43" t="s">
        <v>1799</v>
      </c>
    </row>
    <row r="6" spans="1:10" s="1136" customFormat="1" ht="14.5" x14ac:dyDescent="0.35">
      <c r="A6" s="490" t="s">
        <v>130</v>
      </c>
      <c r="B6" s="43" t="s">
        <v>143</v>
      </c>
      <c r="C6" s="43">
        <v>135</v>
      </c>
      <c r="D6" s="43" t="s">
        <v>1800</v>
      </c>
      <c r="E6" s="43" t="s">
        <v>1801</v>
      </c>
      <c r="F6" s="43" t="s">
        <v>279</v>
      </c>
      <c r="G6" s="43">
        <v>3</v>
      </c>
      <c r="H6" s="474" t="s">
        <v>1802</v>
      </c>
      <c r="I6" s="43"/>
      <c r="J6" s="43" t="s">
        <v>1803</v>
      </c>
    </row>
    <row r="7" spans="1:10" x14ac:dyDescent="0.3">
      <c r="A7" s="43"/>
      <c r="B7" s="43" t="s">
        <v>143</v>
      </c>
      <c r="C7" s="43">
        <v>135</v>
      </c>
      <c r="D7" s="43" t="s">
        <v>1804</v>
      </c>
      <c r="E7" s="43" t="s">
        <v>1805</v>
      </c>
      <c r="F7" s="43" t="s">
        <v>279</v>
      </c>
      <c r="G7" s="43">
        <v>3</v>
      </c>
      <c r="H7" s="474" t="s">
        <v>1806</v>
      </c>
      <c r="I7" s="43"/>
      <c r="J7" s="43" t="s">
        <v>1803</v>
      </c>
    </row>
    <row r="8" spans="1:10" s="1136" customFormat="1" x14ac:dyDescent="0.3">
      <c r="A8" s="43"/>
      <c r="B8" s="43" t="s">
        <v>143</v>
      </c>
      <c r="C8" s="43">
        <v>480</v>
      </c>
      <c r="D8" s="43" t="s">
        <v>1807</v>
      </c>
      <c r="E8" s="43" t="s">
        <v>1808</v>
      </c>
      <c r="F8" s="43" t="s">
        <v>279</v>
      </c>
      <c r="G8" s="43">
        <v>3</v>
      </c>
      <c r="H8" s="474" t="s">
        <v>1809</v>
      </c>
      <c r="I8" s="43"/>
      <c r="J8" s="43" t="s">
        <v>1803</v>
      </c>
    </row>
    <row r="9" spans="1:10" x14ac:dyDescent="0.3">
      <c r="A9" s="490" t="s">
        <v>1810</v>
      </c>
      <c r="B9" s="43" t="s">
        <v>143</v>
      </c>
      <c r="C9" s="43" t="s">
        <v>314</v>
      </c>
      <c r="D9" s="43" t="s">
        <v>1811</v>
      </c>
      <c r="E9" s="43" t="s">
        <v>1812</v>
      </c>
      <c r="F9" s="43" t="s">
        <v>279</v>
      </c>
      <c r="G9" s="43">
        <v>3</v>
      </c>
      <c r="H9" s="474" t="s">
        <v>1813</v>
      </c>
      <c r="I9" s="43" t="s">
        <v>1814</v>
      </c>
      <c r="J9" s="43" t="s">
        <v>1803</v>
      </c>
    </row>
    <row r="10" spans="1:10" ht="14.5" x14ac:dyDescent="0.35">
      <c r="A10" s="490" t="s">
        <v>138</v>
      </c>
      <c r="B10" s="43" t="s">
        <v>143</v>
      </c>
      <c r="C10" s="43" t="s">
        <v>1542</v>
      </c>
      <c r="D10" s="43" t="s">
        <v>1815</v>
      </c>
      <c r="E10" s="43" t="s">
        <v>1816</v>
      </c>
      <c r="F10" s="43" t="s">
        <v>1817</v>
      </c>
      <c r="G10" s="43">
        <v>4</v>
      </c>
      <c r="H10" s="474" t="s">
        <v>1818</v>
      </c>
      <c r="I10" s="43" t="s">
        <v>1819</v>
      </c>
      <c r="J10" s="43" t="s">
        <v>1820</v>
      </c>
    </row>
    <row r="12" spans="1:10" x14ac:dyDescent="0.3">
      <c r="A12" s="1419"/>
      <c r="B12" s="1419"/>
      <c r="C12" s="1419"/>
      <c r="D12" s="1419"/>
      <c r="E12" s="1419" t="s">
        <v>85</v>
      </c>
      <c r="F12" s="1419"/>
      <c r="G12" s="1419"/>
      <c r="H12" s="1419"/>
      <c r="I12" s="1419"/>
      <c r="J12" s="1419"/>
    </row>
    <row r="14" spans="1:10" x14ac:dyDescent="0.3">
      <c r="A14" s="68" t="s">
        <v>4</v>
      </c>
      <c r="B14" s="74" t="s">
        <v>1821</v>
      </c>
      <c r="C14" s="75" t="s">
        <v>1789</v>
      </c>
      <c r="D14" s="75" t="s">
        <v>1822</v>
      </c>
      <c r="E14" s="75" t="s">
        <v>167</v>
      </c>
      <c r="F14" s="75" t="s">
        <v>168</v>
      </c>
      <c r="G14" s="75" t="s">
        <v>1790</v>
      </c>
      <c r="H14" s="74" t="s">
        <v>1791</v>
      </c>
      <c r="I14" s="68" t="s">
        <v>1792</v>
      </c>
      <c r="J14" s="68" t="s">
        <v>1793</v>
      </c>
    </row>
    <row r="15" spans="1:10" ht="14.5" x14ac:dyDescent="0.35">
      <c r="A15" s="490" t="s">
        <v>126</v>
      </c>
      <c r="B15" s="43" t="s">
        <v>1823</v>
      </c>
      <c r="C15" s="43">
        <v>9</v>
      </c>
      <c r="D15" s="43" t="s">
        <v>1824</v>
      </c>
      <c r="E15" s="43" t="s">
        <v>1825</v>
      </c>
      <c r="F15" s="43" t="s">
        <v>1826</v>
      </c>
      <c r="G15" s="43">
        <v>9</v>
      </c>
      <c r="H15" s="474" t="s">
        <v>1827</v>
      </c>
      <c r="I15" s="43" t="s">
        <v>1828</v>
      </c>
      <c r="J15" s="43" t="s">
        <v>1799</v>
      </c>
    </row>
    <row r="16" spans="1:10" ht="14.5" x14ac:dyDescent="0.35">
      <c r="A16" s="490" t="s">
        <v>130</v>
      </c>
      <c r="B16" s="43" t="s">
        <v>1823</v>
      </c>
      <c r="C16" s="43">
        <v>339</v>
      </c>
      <c r="D16" s="43" t="s">
        <v>1829</v>
      </c>
      <c r="E16" s="43" t="s">
        <v>1830</v>
      </c>
      <c r="F16" s="43">
        <v>154074</v>
      </c>
      <c r="G16" s="43">
        <v>5</v>
      </c>
      <c r="H16" s="474" t="s">
        <v>1831</v>
      </c>
      <c r="I16" s="43" t="s">
        <v>1832</v>
      </c>
      <c r="J16" s="43" t="s">
        <v>1803</v>
      </c>
    </row>
    <row r="17" spans="1:10" x14ac:dyDescent="0.3">
      <c r="A17" s="43"/>
      <c r="B17" s="43" t="s">
        <v>1823</v>
      </c>
      <c r="C17" s="43">
        <v>339</v>
      </c>
      <c r="D17" s="43" t="s">
        <v>1833</v>
      </c>
      <c r="E17" s="43" t="s">
        <v>1834</v>
      </c>
      <c r="F17" s="43">
        <v>154241</v>
      </c>
      <c r="G17" s="43">
        <v>7</v>
      </c>
      <c r="H17" s="474" t="s">
        <v>1835</v>
      </c>
      <c r="I17" s="43" t="s">
        <v>1832</v>
      </c>
      <c r="J17" s="43" t="s">
        <v>1803</v>
      </c>
    </row>
    <row r="18" spans="1:10" x14ac:dyDescent="0.3">
      <c r="A18" s="43"/>
      <c r="B18" s="43" t="s">
        <v>1823</v>
      </c>
      <c r="C18" s="43">
        <v>97</v>
      </c>
      <c r="D18" s="43" t="s">
        <v>1836</v>
      </c>
      <c r="E18" s="43" t="s">
        <v>1837</v>
      </c>
      <c r="F18" s="43">
        <v>134295</v>
      </c>
      <c r="G18" s="43">
        <v>6</v>
      </c>
      <c r="H18" s="474" t="s">
        <v>1838</v>
      </c>
      <c r="I18" s="43" t="s">
        <v>1832</v>
      </c>
      <c r="J18" s="43" t="s">
        <v>1803</v>
      </c>
    </row>
    <row r="19" spans="1:10" ht="14.5" x14ac:dyDescent="0.35">
      <c r="A19" s="490" t="s">
        <v>134</v>
      </c>
      <c r="B19" s="43" t="s">
        <v>1823</v>
      </c>
      <c r="C19" s="43">
        <v>398</v>
      </c>
      <c r="D19" s="43" t="s">
        <v>1839</v>
      </c>
      <c r="E19" s="43" t="s">
        <v>1840</v>
      </c>
      <c r="F19" s="43" t="s">
        <v>279</v>
      </c>
      <c r="G19" s="43">
        <v>5</v>
      </c>
      <c r="H19" s="474" t="s">
        <v>1841</v>
      </c>
      <c r="I19" s="43" t="s">
        <v>1842</v>
      </c>
      <c r="J19" s="43" t="s">
        <v>1803</v>
      </c>
    </row>
    <row r="20" spans="1:10" ht="14.5" x14ac:dyDescent="0.35">
      <c r="A20" s="490" t="s">
        <v>138</v>
      </c>
      <c r="B20" s="43" t="s">
        <v>1823</v>
      </c>
      <c r="C20" s="43" t="s">
        <v>1843</v>
      </c>
      <c r="D20" s="43" t="s">
        <v>1844</v>
      </c>
      <c r="E20" s="43" t="s">
        <v>1845</v>
      </c>
      <c r="F20" s="43" t="s">
        <v>1846</v>
      </c>
      <c r="G20" s="43">
        <v>5</v>
      </c>
      <c r="H20" s="474" t="s">
        <v>1847</v>
      </c>
      <c r="I20" s="43" t="s">
        <v>1848</v>
      </c>
      <c r="J20" s="43" t="s">
        <v>1820</v>
      </c>
    </row>
    <row r="21" spans="1:10" x14ac:dyDescent="0.3">
      <c r="A21" s="43"/>
      <c r="B21" s="43" t="s">
        <v>1823</v>
      </c>
      <c r="C21" s="43" t="s">
        <v>1542</v>
      </c>
      <c r="D21" s="43" t="s">
        <v>1849</v>
      </c>
      <c r="E21" s="43" t="s">
        <v>1850</v>
      </c>
      <c r="F21" s="43" t="s">
        <v>1851</v>
      </c>
      <c r="G21" s="43">
        <v>10</v>
      </c>
      <c r="H21" s="474" t="s">
        <v>1852</v>
      </c>
      <c r="I21" s="43" t="s">
        <v>1853</v>
      </c>
      <c r="J21" s="43" t="s">
        <v>1820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34</vt:i4>
      </vt:variant>
    </vt:vector>
  </HeadingPairs>
  <TitlesOfParts>
    <vt:vector size="34" baseType="lpstr">
      <vt:lpstr> S2 assemblies</vt:lpstr>
      <vt:lpstr>S3 All genes</vt:lpstr>
      <vt:lpstr> S4a OT &amp; VT</vt:lpstr>
      <vt:lpstr> S4b OTR &amp; VTR2B</vt:lpstr>
      <vt:lpstr>S4c VTR1A &amp; VTR2A</vt:lpstr>
      <vt:lpstr>S4d VTR1B</vt:lpstr>
      <vt:lpstr>S4e VTR2C</vt:lpstr>
      <vt:lpstr>S4f-g hagfish</vt:lpstr>
      <vt:lpstr>S5 invertebrates </vt:lpstr>
      <vt:lpstr>S6 human TEs</vt:lpstr>
      <vt:lpstr>S7 chimp TEs</vt:lpstr>
      <vt:lpstr>S8 OT-VT orientation</vt:lpstr>
      <vt:lpstr>S9 intraspecies synteny</vt:lpstr>
      <vt:lpstr>S10 miRNA</vt:lpstr>
      <vt:lpstr>S11 ancestral analysis</vt:lpstr>
      <vt:lpstr>S12 BLAST</vt:lpstr>
      <vt:lpstr>S13 GC content</vt:lpstr>
      <vt:lpstr>S14 sea lamprey</vt:lpstr>
      <vt:lpstr>S15 SynMap medaka vs lamprey</vt:lpstr>
      <vt:lpstr>S16 SynMap zebrafish vs lamprey</vt:lpstr>
      <vt:lpstr>S17 SynMap chicken vs lamprey</vt:lpstr>
      <vt:lpstr>S18 SynMap frog vs lamprey</vt:lpstr>
      <vt:lpstr>S19 SynMap human vs lamprey</vt:lpstr>
      <vt:lpstr>S20 SynMap 2010521.1 vs lamprey</vt:lpstr>
      <vt:lpstr>S21 SynMap 2010521 vs zebrafish</vt:lpstr>
      <vt:lpstr>S22 SynMap 2010521.1 vs frog</vt:lpstr>
      <vt:lpstr>S23 SynMap 2010521.1 vs chicken</vt:lpstr>
      <vt:lpstr>S24 SynMap 2010521.1 vs human</vt:lpstr>
      <vt:lpstr>S25 SynMap 2010841.1 vs lamprey</vt:lpstr>
      <vt:lpstr>S26 SynMap FYBX02010841.1 vs zf</vt:lpstr>
      <vt:lpstr>S27 SynMap 2010841.1 vs frog</vt:lpstr>
      <vt:lpstr>S28 SynMap 2010841.1 vs chicken</vt:lpstr>
      <vt:lpstr>S29 2010841.1 vs human</vt:lpstr>
      <vt:lpstr>S30 Fig. 3 stats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constantina theofanopoulou</dc:creator>
  <cp:keywords/>
  <dc:description/>
  <cp:lastModifiedBy>prueba</cp:lastModifiedBy>
  <cp:revision/>
  <dcterms:created xsi:type="dcterms:W3CDTF">2019-01-24T11:28:50Z</dcterms:created>
  <dcterms:modified xsi:type="dcterms:W3CDTF">2022-04-27T22:36:49Z</dcterms:modified>
  <cp:category/>
  <cp:contentStatus/>
</cp:coreProperties>
</file>